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75" windowWidth="11595" windowHeight="6660"/>
  </bookViews>
  <sheets>
    <sheet name="Summary Stats Temp VS fire" sheetId="7" r:id="rId1"/>
    <sheet name="FIREBATS defensive stats" sheetId="1" r:id="rId2"/>
    <sheet name="fIREBATS Offenc Stats" sheetId="2" r:id="rId3"/>
    <sheet name="d templiers" sheetId="5" r:id="rId4"/>
    <sheet name="O templeir" sheetId="6" r:id="rId5"/>
  </sheets>
  <calcPr calcId="125725"/>
</workbook>
</file>

<file path=xl/calcChain.xml><?xml version="1.0" encoding="utf-8"?>
<calcChain xmlns="http://schemas.openxmlformats.org/spreadsheetml/2006/main">
  <c r="J5" i="7"/>
  <c r="J4"/>
  <c r="E112"/>
  <c r="E111"/>
  <c r="E104"/>
  <c r="F98"/>
  <c r="E93"/>
  <c r="E92"/>
  <c r="E91"/>
  <c r="E90"/>
  <c r="E89"/>
  <c r="E88"/>
  <c r="N5" i="6"/>
  <c r="N4"/>
  <c r="N3"/>
  <c r="R18" i="5"/>
  <c r="Q18"/>
  <c r="P18"/>
  <c r="O18"/>
  <c r="R17"/>
  <c r="Q17"/>
  <c r="P17"/>
  <c r="O17"/>
  <c r="R16"/>
  <c r="Q16"/>
  <c r="P16"/>
  <c r="O16"/>
  <c r="R15"/>
  <c r="Q15"/>
  <c r="P15"/>
  <c r="O15"/>
  <c r="E58" i="7"/>
  <c r="E53"/>
  <c r="E52"/>
  <c r="E51"/>
  <c r="F46"/>
  <c r="I44"/>
  <c r="F43"/>
  <c r="F42"/>
  <c r="F41"/>
  <c r="F40"/>
  <c r="F39"/>
  <c r="F38"/>
  <c r="F37"/>
  <c r="AP28" i="2"/>
  <c r="R22" i="1"/>
  <c r="Q22"/>
  <c r="P22"/>
  <c r="O22"/>
  <c r="N22"/>
  <c r="M22"/>
  <c r="L22"/>
  <c r="K22"/>
  <c r="R21"/>
  <c r="Q21"/>
  <c r="P21"/>
  <c r="O21"/>
  <c r="N21"/>
  <c r="M21"/>
  <c r="L21"/>
  <c r="K21"/>
  <c r="R20"/>
  <c r="Q20"/>
  <c r="P20"/>
  <c r="O20"/>
  <c r="N20"/>
  <c r="M20"/>
  <c r="L20"/>
  <c r="K20"/>
  <c r="R19"/>
  <c r="Q19"/>
  <c r="P19"/>
  <c r="O19"/>
  <c r="N19"/>
  <c r="M19"/>
  <c r="L19"/>
  <c r="K19"/>
  <c r="R18"/>
  <c r="Q18"/>
  <c r="P18"/>
  <c r="O18"/>
  <c r="N18"/>
  <c r="M18"/>
  <c r="L18"/>
  <c r="K18"/>
  <c r="R17"/>
  <c r="Q17"/>
  <c r="P17"/>
  <c r="O17"/>
  <c r="N17"/>
  <c r="M17"/>
  <c r="L17"/>
  <c r="K17"/>
  <c r="R16"/>
  <c r="Q16"/>
  <c r="P16"/>
  <c r="O16"/>
  <c r="N16"/>
  <c r="M16"/>
  <c r="L16"/>
  <c r="K16"/>
  <c r="N18" i="5"/>
  <c r="M18"/>
  <c r="L18"/>
  <c r="K18"/>
  <c r="N17"/>
  <c r="M17"/>
  <c r="L17"/>
  <c r="K17"/>
  <c r="N16"/>
  <c r="M16"/>
  <c r="L16"/>
  <c r="K16"/>
  <c r="N15"/>
  <c r="M15"/>
  <c r="L15"/>
  <c r="K15"/>
  <c r="Z37" i="2"/>
  <c r="Z35"/>
  <c r="Z36"/>
  <c r="Z46" i="6"/>
  <c r="Z42" i="2"/>
  <c r="Z45" i="6"/>
  <c r="AQ27" i="2"/>
  <c r="AQ26"/>
  <c r="AQ25"/>
  <c r="AQ24"/>
  <c r="AQ23"/>
  <c r="AQ22"/>
  <c r="Z21"/>
  <c r="Z35" i="6"/>
  <c r="AN26"/>
  <c r="AO26" s="1"/>
  <c r="AN25"/>
  <c r="AO25" s="1"/>
  <c r="AN24"/>
  <c r="AO24" s="1"/>
  <c r="AN23"/>
  <c r="AO23" s="1"/>
  <c r="AO22"/>
  <c r="AN22"/>
  <c r="AP4"/>
  <c r="AQ4" s="1"/>
  <c r="R14" i="5"/>
  <c r="Q14"/>
  <c r="P14"/>
  <c r="O14"/>
  <c r="N14"/>
  <c r="M14"/>
  <c r="L14"/>
  <c r="K14"/>
  <c r="R13"/>
  <c r="Q13"/>
  <c r="P13"/>
  <c r="O13"/>
  <c r="N13"/>
  <c r="M13"/>
  <c r="L13"/>
  <c r="K13"/>
  <c r="R12"/>
  <c r="Q12"/>
  <c r="P12"/>
  <c r="O12"/>
  <c r="N12"/>
  <c r="M12"/>
  <c r="L12"/>
  <c r="K12"/>
  <c r="R11"/>
  <c r="Q11"/>
  <c r="P11"/>
  <c r="O11"/>
  <c r="N11"/>
  <c r="M11"/>
  <c r="L11"/>
  <c r="K11"/>
  <c r="R10"/>
  <c r="Q10"/>
  <c r="P10"/>
  <c r="O10"/>
  <c r="N10"/>
  <c r="M10"/>
  <c r="L10"/>
  <c r="K10"/>
  <c r="R9"/>
  <c r="Q9"/>
  <c r="P9"/>
  <c r="O9"/>
  <c r="N9"/>
  <c r="M9"/>
  <c r="L9"/>
  <c r="K9"/>
  <c r="R8"/>
  <c r="Q8"/>
  <c r="P8"/>
  <c r="O8"/>
  <c r="N8"/>
  <c r="M8"/>
  <c r="L8"/>
  <c r="K8"/>
  <c r="R7"/>
  <c r="Q7"/>
  <c r="P7"/>
  <c r="O7"/>
  <c r="N7"/>
  <c r="M7"/>
  <c r="L7"/>
  <c r="K7"/>
  <c r="R6"/>
  <c r="Q6"/>
  <c r="P6"/>
  <c r="O6"/>
  <c r="N6"/>
  <c r="M6"/>
  <c r="L6"/>
  <c r="K6"/>
  <c r="R5"/>
  <c r="Q5"/>
  <c r="P5"/>
  <c r="O5"/>
  <c r="N5"/>
  <c r="M5"/>
  <c r="L5"/>
  <c r="K5"/>
  <c r="R4"/>
  <c r="Q4"/>
  <c r="P4"/>
  <c r="O4"/>
  <c r="N4"/>
  <c r="M4"/>
  <c r="L4"/>
  <c r="K4"/>
  <c r="R3"/>
  <c r="Q3"/>
  <c r="P3"/>
  <c r="O3"/>
  <c r="N3"/>
  <c r="M3"/>
  <c r="L3"/>
  <c r="K3"/>
  <c r="AR42" i="2"/>
  <c r="AR45" s="1"/>
  <c r="AP26"/>
  <c r="AP25"/>
  <c r="AP24"/>
  <c r="AP23"/>
  <c r="AP22"/>
  <c r="V6"/>
  <c r="V5"/>
  <c r="V4"/>
  <c r="V3"/>
  <c r="R10" i="1"/>
  <c r="R11"/>
  <c r="R12"/>
  <c r="R13"/>
  <c r="R8"/>
  <c r="R9"/>
  <c r="R6"/>
  <c r="R7"/>
  <c r="R5"/>
  <c r="R4"/>
  <c r="R14"/>
  <c r="R31"/>
  <c r="Q10"/>
  <c r="Q11"/>
  <c r="Q12"/>
  <c r="Q13"/>
  <c r="Q8"/>
  <c r="Q9"/>
  <c r="Q6"/>
  <c r="Q7"/>
  <c r="Q5"/>
  <c r="Q4"/>
  <c r="Q14"/>
  <c r="Q31" s="1"/>
  <c r="P10"/>
  <c r="P11"/>
  <c r="P12"/>
  <c r="P13"/>
  <c r="P8"/>
  <c r="P9"/>
  <c r="P6"/>
  <c r="P7"/>
  <c r="P5"/>
  <c r="P4"/>
  <c r="P14"/>
  <c r="P31"/>
  <c r="O10"/>
  <c r="O11"/>
  <c r="O12"/>
  <c r="O13"/>
  <c r="O8"/>
  <c r="O9"/>
  <c r="O6"/>
  <c r="O7"/>
  <c r="O5"/>
  <c r="O4"/>
  <c r="O14"/>
  <c r="O31"/>
  <c r="N10"/>
  <c r="N8"/>
  <c r="N6"/>
  <c r="N5"/>
  <c r="N11"/>
  <c r="N4"/>
  <c r="N9"/>
  <c r="N7"/>
  <c r="N12"/>
  <c r="N14"/>
  <c r="N13"/>
  <c r="N31"/>
  <c r="M10"/>
  <c r="M8"/>
  <c r="M6"/>
  <c r="M5"/>
  <c r="M11"/>
  <c r="M4"/>
  <c r="M9"/>
  <c r="M7"/>
  <c r="M12"/>
  <c r="M14"/>
  <c r="M13"/>
  <c r="L10"/>
  <c r="L8"/>
  <c r="L6"/>
  <c r="L5"/>
  <c r="L11"/>
  <c r="L4"/>
  <c r="L9"/>
  <c r="L7"/>
  <c r="L12"/>
  <c r="L14"/>
  <c r="L13"/>
  <c r="K10"/>
  <c r="K11"/>
  <c r="K12"/>
  <c r="K13"/>
  <c r="K8"/>
  <c r="K9"/>
  <c r="K6"/>
  <c r="K7"/>
  <c r="K5"/>
  <c r="K4"/>
  <c r="K14"/>
  <c r="J31"/>
  <c r="I31"/>
  <c r="H31"/>
  <c r="G31"/>
  <c r="F31"/>
  <c r="E31"/>
  <c r="D31"/>
  <c r="C31"/>
  <c r="R15"/>
  <c r="Q15"/>
  <c r="P15"/>
  <c r="O15"/>
  <c r="N15"/>
  <c r="M15"/>
  <c r="L15"/>
  <c r="K15"/>
  <c r="M31" l="1"/>
  <c r="AP3" i="6"/>
  <c r="AQ3" s="1"/>
  <c r="K31" i="1"/>
  <c r="L31"/>
  <c r="AR3" i="2"/>
  <c r="AS3" s="1"/>
  <c r="AR4"/>
  <c r="AS4" s="1"/>
</calcChain>
</file>

<file path=xl/sharedStrings.xml><?xml version="1.0" encoding="utf-8"?>
<sst xmlns="http://schemas.openxmlformats.org/spreadsheetml/2006/main" count="394" uniqueCount="141">
  <si>
    <t>#</t>
  </si>
  <si>
    <t>solos</t>
  </si>
  <si>
    <t>asistido</t>
  </si>
  <si>
    <t>Qb sack</t>
  </si>
  <si>
    <t>pass deflect</t>
  </si>
  <si>
    <t>fumble recover</t>
  </si>
  <si>
    <t>fumbles cause</t>
  </si>
  <si>
    <t>intercep</t>
  </si>
  <si>
    <t>blocked kicks</t>
  </si>
  <si>
    <t>PLAY MADE</t>
  </si>
  <si>
    <t>solo</t>
  </si>
  <si>
    <t>asistencia</t>
  </si>
  <si>
    <t>Qb sacks</t>
  </si>
  <si>
    <t>Pass deflect</t>
  </si>
  <si>
    <t>Fumble recover</t>
  </si>
  <si>
    <t>GAME TOTALS</t>
  </si>
  <si>
    <t>Name</t>
  </si>
  <si>
    <t xml:space="preserve">                    Tackles</t>
  </si>
  <si>
    <t xml:space="preserve">                        PLAY MADE</t>
  </si>
  <si>
    <t xml:space="preserve">                   TOTALS  TACKLES</t>
  </si>
  <si>
    <t xml:space="preserve">                                                                             RUSHING</t>
  </si>
  <si>
    <t>YARDS</t>
  </si>
  <si>
    <t>AVG PER RUSH</t>
  </si>
  <si>
    <t>LONGEST</t>
  </si>
  <si>
    <t>Fumble lost</t>
  </si>
  <si>
    <t>TD´s</t>
  </si>
  <si>
    <t>Extra Point</t>
  </si>
  <si>
    <t>Total points</t>
  </si>
  <si>
    <t>PASSING</t>
  </si>
  <si>
    <t>NAME</t>
  </si>
  <si>
    <t>COMP</t>
  </si>
  <si>
    <t>AV COMP</t>
  </si>
  <si>
    <t>INT</t>
  </si>
  <si>
    <t xml:space="preserve">Td´S </t>
  </si>
  <si>
    <t>PASS RECEPTIONS</t>
  </si>
  <si>
    <t>rec</t>
  </si>
  <si>
    <t>av per recep</t>
  </si>
  <si>
    <t>av per game</t>
  </si>
  <si>
    <t>longest</t>
  </si>
  <si>
    <t>tds</t>
  </si>
  <si>
    <t>extra point</t>
  </si>
  <si>
    <t>total points</t>
  </si>
  <si>
    <t>ALL PURPOSE</t>
  </si>
  <si>
    <t>RUSH YARDS</t>
  </si>
  <si>
    <t>PASS REC YARDS</t>
  </si>
  <si>
    <t>RETURN YARDS</t>
  </si>
  <si>
    <t>TOTAL YARDS</t>
  </si>
  <si>
    <t>AVER PER GAME</t>
  </si>
  <si>
    <t>TD´S</t>
  </si>
  <si>
    <t>EXTRA POINT</t>
  </si>
  <si>
    <t>TOTAL POINTS</t>
  </si>
  <si>
    <t>RETURNS</t>
  </si>
  <si>
    <t>type of return</t>
  </si>
  <si>
    <t># returns</t>
  </si>
  <si>
    <t>Yards</t>
  </si>
  <si>
    <t>aver yards</t>
  </si>
  <si>
    <t>fumbles</t>
  </si>
  <si>
    <t>total</t>
  </si>
  <si>
    <t>type of kick</t>
  </si>
  <si>
    <t>Att</t>
  </si>
  <si>
    <t>av. Yards</t>
  </si>
  <si>
    <t>long/short</t>
  </si>
  <si>
    <t>field goal</t>
  </si>
  <si>
    <t>block</t>
  </si>
  <si>
    <t>Total</t>
  </si>
  <si>
    <t>Extras</t>
  </si>
  <si>
    <t>Kick off</t>
  </si>
  <si>
    <t>DRACS 6/3</t>
  </si>
  <si>
    <t>Gea</t>
  </si>
  <si>
    <t>Ruiz</t>
  </si>
  <si>
    <t>Melia</t>
  </si>
  <si>
    <t>Brisbane</t>
  </si>
  <si>
    <t>Nsue</t>
  </si>
  <si>
    <t>Marti</t>
  </si>
  <si>
    <t>Orue</t>
  </si>
  <si>
    <t>Iniesta</t>
  </si>
  <si>
    <t>1st hafl</t>
  </si>
  <si>
    <t>2nd half</t>
  </si>
  <si>
    <t>Owens</t>
  </si>
  <si>
    <t>Franklin</t>
  </si>
  <si>
    <t>Altarriba</t>
  </si>
  <si>
    <t>ATT 1st</t>
  </si>
  <si>
    <t>ATT 2d</t>
  </si>
  <si>
    <t>Roser</t>
  </si>
  <si>
    <t>yards 1st          2nd</t>
  </si>
  <si>
    <t>KR</t>
  </si>
  <si>
    <t>KOFF</t>
  </si>
  <si>
    <t>Offence</t>
  </si>
  <si>
    <t>Team Stats</t>
  </si>
  <si>
    <t>First Downs</t>
  </si>
  <si>
    <t>rushing</t>
  </si>
  <si>
    <t>passing</t>
  </si>
  <si>
    <t>penalties</t>
  </si>
  <si>
    <t>Firebats</t>
  </si>
  <si>
    <t>1st</t>
  </si>
  <si>
    <t>2nd</t>
  </si>
  <si>
    <t>Total Offence</t>
  </si>
  <si>
    <t>owens</t>
  </si>
  <si>
    <t>Carbajosa</t>
  </si>
  <si>
    <t>Williams</t>
  </si>
  <si>
    <t>Fhlor</t>
  </si>
  <si>
    <t>free saf</t>
  </si>
  <si>
    <t>extra</t>
  </si>
  <si>
    <t>ko</t>
  </si>
  <si>
    <t>punt</t>
  </si>
  <si>
    <t>croiser</t>
  </si>
  <si>
    <t>Yanes</t>
  </si>
  <si>
    <t>70/55</t>
  </si>
  <si>
    <t xml:space="preserve">Fumble </t>
  </si>
  <si>
    <t>PR</t>
  </si>
  <si>
    <t>Zuchett</t>
  </si>
  <si>
    <t>carbajosa</t>
  </si>
  <si>
    <t>unknown</t>
  </si>
  <si>
    <t>Olivas</t>
  </si>
  <si>
    <t>Templeirs</t>
  </si>
  <si>
    <t>asistence</t>
  </si>
  <si>
    <t>FIREBATS DEFENCE</t>
  </si>
  <si>
    <t>FIREBATS OFFENCE</t>
  </si>
  <si>
    <t>Abad</t>
  </si>
  <si>
    <t>ATTEMPED</t>
  </si>
  <si>
    <t>COMPLETED</t>
  </si>
  <si>
    <t>Total Pass Yards</t>
  </si>
  <si>
    <t>Av. Per pass</t>
  </si>
  <si>
    <t>Tds</t>
  </si>
  <si>
    <t>PassTds</t>
  </si>
  <si>
    <t>50/50</t>
  </si>
  <si>
    <t>PUNT</t>
  </si>
  <si>
    <t>39/19</t>
  </si>
  <si>
    <t>TEMPLEIRS DEFENCE</t>
  </si>
  <si>
    <t>Safety</t>
  </si>
  <si>
    <t xml:space="preserve">                    Points</t>
  </si>
  <si>
    <t>Points</t>
  </si>
  <si>
    <t>TEMPLEIRS OFFENCE</t>
  </si>
  <si>
    <t>22/20</t>
  </si>
  <si>
    <t>35/0</t>
  </si>
  <si>
    <t>Score</t>
  </si>
  <si>
    <t>3rd</t>
  </si>
  <si>
    <t>4th</t>
  </si>
  <si>
    <t>Final</t>
  </si>
  <si>
    <t>PENALTIES</t>
  </si>
  <si>
    <t>Aparicio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</si>
</sst>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0"/>
      <name val="Arial"/>
      <family val="2"/>
    </font>
    <font>
      <sz val="8"/>
      <name val="Arial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24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 applyBorder="1"/>
    <xf numFmtId="0" fontId="1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0" xfId="0" applyFont="1" applyFill="1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1" fillId="2" borderId="7" xfId="0" applyFont="1" applyFill="1" applyBorder="1"/>
    <xf numFmtId="0" fontId="2" fillId="2" borderId="7" xfId="0" applyFont="1" applyFill="1" applyBorder="1"/>
    <xf numFmtId="0" fontId="0" fillId="0" borderId="7" xfId="0" applyBorder="1"/>
    <xf numFmtId="0" fontId="1" fillId="2" borderId="8" xfId="0" applyFont="1" applyFill="1" applyBorder="1"/>
    <xf numFmtId="0" fontId="2" fillId="2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" fontId="0" fillId="0" borderId="0" xfId="0" applyNumberFormat="1"/>
    <xf numFmtId="0" fontId="0" fillId="2" borderId="0" xfId="0" applyFill="1"/>
    <xf numFmtId="0" fontId="0" fillId="3" borderId="7" xfId="0" applyFill="1" applyBorder="1"/>
    <xf numFmtId="2" fontId="0" fillId="0" borderId="7" xfId="0" applyNumberFormat="1" applyBorder="1"/>
    <xf numFmtId="49" fontId="0" fillId="0" borderId="0" xfId="0" applyNumberForma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Fill="1" applyBorder="1"/>
    <xf numFmtId="0" fontId="0" fillId="4" borderId="5" xfId="0" applyFill="1" applyBorder="1"/>
    <xf numFmtId="0" fontId="0" fillId="4" borderId="6" xfId="0" applyFill="1" applyBorder="1"/>
    <xf numFmtId="0" fontId="0" fillId="0" borderId="16" xfId="0" applyBorder="1"/>
    <xf numFmtId="0" fontId="0" fillId="0" borderId="17" xfId="0" applyBorder="1"/>
    <xf numFmtId="0" fontId="1" fillId="2" borderId="7" xfId="0" applyFont="1" applyFill="1" applyBorder="1" applyAlignment="1">
      <alignment horizontal="center" vertical="center"/>
    </xf>
    <xf numFmtId="0" fontId="0" fillId="4" borderId="7" xfId="0" applyFill="1" applyBorder="1"/>
    <xf numFmtId="0" fontId="0" fillId="2" borderId="7" xfId="0" applyFill="1" applyBorder="1" applyAlignment="1">
      <alignment horizontal="center" vertical="center"/>
    </xf>
    <xf numFmtId="0" fontId="7" fillId="4" borderId="7" xfId="0" applyFont="1" applyFill="1" applyBorder="1"/>
    <xf numFmtId="0" fontId="7" fillId="0" borderId="0" xfId="0" applyFont="1"/>
    <xf numFmtId="0" fontId="0" fillId="0" borderId="7" xfId="0" applyFill="1" applyBorder="1"/>
    <xf numFmtId="0" fontId="7" fillId="0" borderId="7" xfId="0" applyFont="1" applyBorder="1"/>
    <xf numFmtId="0" fontId="0" fillId="0" borderId="18" xfId="0" applyBorder="1"/>
    <xf numFmtId="0" fontId="0" fillId="2" borderId="19" xfId="0" applyFill="1" applyBorder="1"/>
    <xf numFmtId="0" fontId="1" fillId="2" borderId="19" xfId="0" applyFont="1" applyFill="1" applyBorder="1"/>
    <xf numFmtId="0" fontId="0" fillId="2" borderId="20" xfId="0" applyFill="1" applyBorder="1"/>
    <xf numFmtId="0" fontId="2" fillId="2" borderId="10" xfId="0" applyFont="1" applyFill="1" applyBorder="1"/>
    <xf numFmtId="0" fontId="0" fillId="0" borderId="10" xfId="0" applyFill="1" applyBorder="1"/>
    <xf numFmtId="0" fontId="0" fillId="0" borderId="21" xfId="0" applyBorder="1"/>
    <xf numFmtId="0" fontId="7" fillId="0" borderId="11" xfId="0" applyFont="1" applyBorder="1"/>
    <xf numFmtId="0" fontId="0" fillId="0" borderId="11" xfId="0" applyFill="1" applyBorder="1"/>
    <xf numFmtId="0" fontId="0" fillId="0" borderId="12" xfId="0" applyFill="1" applyBorder="1"/>
    <xf numFmtId="0" fontId="0" fillId="4" borderId="4" xfId="0" applyFill="1" applyBorder="1"/>
    <xf numFmtId="0" fontId="7" fillId="4" borderId="5" xfId="0" applyFont="1" applyFill="1" applyBorder="1"/>
    <xf numFmtId="0" fontId="7" fillId="4" borderId="6" xfId="0" applyFont="1" applyFill="1" applyBorder="1"/>
    <xf numFmtId="0" fontId="7" fillId="0" borderId="16" xfId="0" applyFont="1" applyFill="1" applyBorder="1"/>
    <xf numFmtId="2" fontId="0" fillId="0" borderId="16" xfId="0" applyNumberFormat="1" applyBorder="1"/>
    <xf numFmtId="0" fontId="0" fillId="0" borderId="17" xfId="0" applyFont="1" applyFill="1" applyBorder="1"/>
    <xf numFmtId="16" fontId="0" fillId="0" borderId="7" xfId="0" applyNumberFormat="1" applyBorder="1"/>
    <xf numFmtId="0" fontId="0" fillId="4" borderId="18" xfId="0" applyFill="1" applyBorder="1"/>
    <xf numFmtId="0" fontId="0" fillId="4" borderId="19" xfId="0" applyFill="1" applyBorder="1"/>
    <xf numFmtId="0" fontId="5" fillId="4" borderId="19" xfId="0" applyFont="1" applyFill="1" applyBorder="1"/>
    <xf numFmtId="0" fontId="0" fillId="4" borderId="20" xfId="0" applyFill="1" applyBorder="1"/>
    <xf numFmtId="0" fontId="0" fillId="4" borderId="9" xfId="0" applyFill="1" applyBorder="1"/>
    <xf numFmtId="0" fontId="0" fillId="4" borderId="10" xfId="0" applyFill="1" applyBorder="1"/>
    <xf numFmtId="0" fontId="1" fillId="4" borderId="7" xfId="0" applyFont="1" applyFill="1" applyBorder="1"/>
    <xf numFmtId="0" fontId="1" fillId="4" borderId="19" xfId="0" applyFont="1" applyFill="1" applyBorder="1"/>
    <xf numFmtId="0" fontId="7" fillId="0" borderId="12" xfId="0" applyFont="1" applyBorder="1"/>
    <xf numFmtId="0" fontId="7" fillId="4" borderId="9" xfId="0" applyFont="1" applyFill="1" applyBorder="1"/>
    <xf numFmtId="0" fontId="0" fillId="4" borderId="7" xfId="0" applyFont="1" applyFill="1" applyBorder="1"/>
    <xf numFmtId="0" fontId="7" fillId="4" borderId="7" xfId="0" applyFont="1" applyFill="1" applyBorder="1" applyAlignment="1">
      <alignment horizontal="center" vertical="center"/>
    </xf>
    <xf numFmtId="0" fontId="0" fillId="2" borderId="18" xfId="0" applyFill="1" applyBorder="1"/>
    <xf numFmtId="0" fontId="8" fillId="2" borderId="9" xfId="0" applyFont="1" applyFill="1" applyBorder="1"/>
    <xf numFmtId="0" fontId="1" fillId="0" borderId="9" xfId="0" applyFont="1" applyBorder="1"/>
    <xf numFmtId="0" fontId="1" fillId="0" borderId="21" xfId="0" applyFont="1" applyBorder="1"/>
    <xf numFmtId="0" fontId="1" fillId="0" borderId="3" xfId="0" applyFont="1" applyBorder="1"/>
    <xf numFmtId="0" fontId="7" fillId="0" borderId="10" xfId="0" applyFont="1" applyBorder="1"/>
    <xf numFmtId="0" fontId="1" fillId="0" borderId="7" xfId="0" applyFont="1" applyBorder="1"/>
    <xf numFmtId="0" fontId="5" fillId="0" borderId="7" xfId="0" applyFont="1" applyBorder="1"/>
    <xf numFmtId="0" fontId="9" fillId="0" borderId="18" xfId="0" applyFont="1" applyBorder="1"/>
    <xf numFmtId="0" fontId="0" fillId="0" borderId="19" xfId="0" applyBorder="1"/>
    <xf numFmtId="0" fontId="0" fillId="0" borderId="20" xfId="0" applyBorder="1"/>
    <xf numFmtId="0" fontId="1" fillId="0" borderId="10" xfId="0" applyFont="1" applyBorder="1"/>
    <xf numFmtId="0" fontId="5" fillId="0" borderId="9" xfId="0" applyFont="1" applyBorder="1"/>
    <xf numFmtId="0" fontId="5" fillId="0" borderId="21" xfId="0" applyFont="1" applyBorder="1"/>
    <xf numFmtId="0" fontId="5" fillId="0" borderId="0" xfId="0" applyFont="1" applyFill="1" applyBorder="1"/>
    <xf numFmtId="0" fontId="7" fillId="4" borderId="4" xfId="0" applyFont="1" applyFill="1" applyBorder="1"/>
    <xf numFmtId="0" fontId="5" fillId="0" borderId="0" xfId="0" applyFont="1" applyBorder="1"/>
    <xf numFmtId="0" fontId="5" fillId="0" borderId="8" xfId="0" applyFont="1" applyBorder="1"/>
    <xf numFmtId="0" fontId="5" fillId="0" borderId="2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>
      <selection activeCell="C51" sqref="C51"/>
    </sheetView>
  </sheetViews>
  <sheetFormatPr baseColWidth="10" defaultRowHeight="12.75"/>
  <cols>
    <col min="2" max="3" width="14.140625" customWidth="1"/>
    <col min="4" max="4" width="14.85546875" customWidth="1"/>
    <col min="5" max="5" width="14" customWidth="1"/>
    <col min="7" max="7" width="14.5703125" customWidth="1"/>
    <col min="8" max="8" width="16.28515625" customWidth="1"/>
    <col min="10" max="10" width="12.5703125" customWidth="1"/>
  </cols>
  <sheetData>
    <row r="1" spans="2:13" ht="13.5" thickBot="1"/>
    <row r="2" spans="2:13" ht="24" thickBot="1">
      <c r="B2" t="s">
        <v>87</v>
      </c>
      <c r="E2" s="94" t="s">
        <v>135</v>
      </c>
      <c r="F2" s="95"/>
      <c r="G2" s="95"/>
      <c r="H2" s="95"/>
      <c r="I2" s="96"/>
    </row>
    <row r="3" spans="2:13" ht="30">
      <c r="B3" s="38" t="s">
        <v>88</v>
      </c>
      <c r="E3" s="26"/>
      <c r="F3" s="92" t="s">
        <v>94</v>
      </c>
      <c r="G3" s="92" t="s">
        <v>95</v>
      </c>
      <c r="H3" s="92" t="s">
        <v>136</v>
      </c>
      <c r="I3" s="97" t="s">
        <v>137</v>
      </c>
      <c r="J3" s="100" t="s">
        <v>138</v>
      </c>
      <c r="L3" s="101" t="s">
        <v>139</v>
      </c>
      <c r="M3" s="47"/>
    </row>
    <row r="4" spans="2:13" ht="15.75">
      <c r="B4" s="51"/>
      <c r="C4" s="80" t="s">
        <v>114</v>
      </c>
      <c r="D4" s="80" t="s">
        <v>93</v>
      </c>
      <c r="E4" s="103" t="s">
        <v>114</v>
      </c>
      <c r="F4" s="22">
        <v>6</v>
      </c>
      <c r="G4" s="22">
        <v>7</v>
      </c>
      <c r="H4" s="22">
        <v>14</v>
      </c>
      <c r="I4" s="27">
        <v>8</v>
      </c>
      <c r="J4" s="100">
        <f>SUM(F4:I4)</f>
        <v>35</v>
      </c>
      <c r="L4" s="98" t="s">
        <v>114</v>
      </c>
      <c r="M4" s="4">
        <v>8</v>
      </c>
    </row>
    <row r="5" spans="2:13" ht="16.5" thickBot="1">
      <c r="B5" s="93" t="s">
        <v>89</v>
      </c>
      <c r="C5" s="22"/>
      <c r="D5" s="22"/>
      <c r="E5" s="104" t="s">
        <v>93</v>
      </c>
      <c r="F5" s="28">
        <v>6</v>
      </c>
      <c r="G5" s="28"/>
      <c r="H5" s="28"/>
      <c r="I5" s="29">
        <v>12</v>
      </c>
      <c r="J5" s="100">
        <f>SUM(F5:I5)</f>
        <v>18</v>
      </c>
      <c r="L5" s="99" t="s">
        <v>93</v>
      </c>
      <c r="M5" s="49">
        <v>8</v>
      </c>
    </row>
    <row r="6" spans="2:13" ht="15.75">
      <c r="B6" s="22" t="s">
        <v>90</v>
      </c>
      <c r="C6" s="22">
        <v>3</v>
      </c>
      <c r="D6" s="22">
        <v>6</v>
      </c>
      <c r="E6" s="102"/>
      <c r="F6" s="3"/>
      <c r="G6" s="3"/>
      <c r="H6" s="3"/>
      <c r="I6" s="3"/>
      <c r="J6" s="100"/>
    </row>
    <row r="7" spans="2:13">
      <c r="B7" s="22" t="s">
        <v>91</v>
      </c>
      <c r="C7" s="22">
        <v>4</v>
      </c>
      <c r="D7" s="22">
        <v>8</v>
      </c>
    </row>
    <row r="8" spans="2:13">
      <c r="B8" s="22" t="s">
        <v>92</v>
      </c>
      <c r="C8" s="22">
        <v>2</v>
      </c>
      <c r="D8" s="22">
        <v>1</v>
      </c>
    </row>
    <row r="9" spans="2:13">
      <c r="B9" s="22" t="s">
        <v>64</v>
      </c>
      <c r="C9" s="92">
        <v>9</v>
      </c>
      <c r="D9" s="92">
        <v>15</v>
      </c>
    </row>
    <row r="11" spans="2:13" ht="15.75">
      <c r="B11" s="9" t="s">
        <v>116</v>
      </c>
      <c r="C11" s="9"/>
    </row>
    <row r="13" spans="2:13">
      <c r="B13" s="50" t="s">
        <v>16</v>
      </c>
      <c r="C13" s="51" t="s">
        <v>19</v>
      </c>
      <c r="D13" s="51"/>
      <c r="E13" s="51"/>
      <c r="F13" s="51"/>
      <c r="G13" s="51"/>
      <c r="H13" s="51" t="s">
        <v>9</v>
      </c>
      <c r="I13" s="51" t="s">
        <v>15</v>
      </c>
      <c r="J13" s="51"/>
      <c r="K13" s="51"/>
      <c r="L13" s="53" t="s">
        <v>130</v>
      </c>
      <c r="M13" s="85" t="s">
        <v>64</v>
      </c>
    </row>
    <row r="14" spans="2:13">
      <c r="B14" s="52"/>
      <c r="C14" s="51" t="s">
        <v>10</v>
      </c>
      <c r="D14" s="53" t="s">
        <v>115</v>
      </c>
      <c r="E14" s="51" t="s">
        <v>12</v>
      </c>
      <c r="F14" s="51" t="s">
        <v>13</v>
      </c>
      <c r="G14" s="51" t="s">
        <v>14</v>
      </c>
      <c r="H14" s="51" t="s">
        <v>6</v>
      </c>
      <c r="I14" s="51" t="s">
        <v>7</v>
      </c>
      <c r="J14" s="51" t="s">
        <v>8</v>
      </c>
      <c r="K14" s="84" t="s">
        <v>129</v>
      </c>
      <c r="L14" s="84" t="s">
        <v>123</v>
      </c>
      <c r="M14" s="85" t="s">
        <v>131</v>
      </c>
    </row>
    <row r="15" spans="2:13">
      <c r="B15" s="22" t="s">
        <v>71</v>
      </c>
      <c r="C15" s="22">
        <v>5</v>
      </c>
      <c r="D15" s="22">
        <v>3</v>
      </c>
      <c r="E15" s="22">
        <v>2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/>
      <c r="L15" s="55">
        <v>0</v>
      </c>
      <c r="M15" s="55">
        <v>0</v>
      </c>
    </row>
    <row r="16" spans="2:13">
      <c r="B16" s="22" t="s">
        <v>72</v>
      </c>
      <c r="C16" s="22">
        <v>0</v>
      </c>
      <c r="D16" s="22">
        <v>3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/>
      <c r="L16" s="55">
        <v>0</v>
      </c>
      <c r="M16" s="55">
        <v>0</v>
      </c>
    </row>
    <row r="17" spans="2:13">
      <c r="B17" s="22" t="s">
        <v>73</v>
      </c>
      <c r="C17" s="22">
        <v>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/>
      <c r="L17" s="55">
        <v>0</v>
      </c>
      <c r="M17" s="55">
        <v>0</v>
      </c>
    </row>
    <row r="18" spans="2:13">
      <c r="B18" s="22" t="s">
        <v>69</v>
      </c>
      <c r="C18" s="22">
        <v>2</v>
      </c>
      <c r="D18" s="22">
        <v>0</v>
      </c>
      <c r="E18" s="22">
        <v>1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/>
      <c r="L18" s="55">
        <v>0</v>
      </c>
      <c r="M18" s="55">
        <v>0</v>
      </c>
    </row>
    <row r="19" spans="2:13">
      <c r="B19" s="22" t="s">
        <v>74</v>
      </c>
      <c r="C19" s="22">
        <v>1</v>
      </c>
      <c r="D19" s="22">
        <v>3</v>
      </c>
      <c r="E19" s="22">
        <v>0</v>
      </c>
      <c r="F19" s="22">
        <v>3</v>
      </c>
      <c r="G19" s="22">
        <v>0</v>
      </c>
      <c r="H19" s="22">
        <v>0</v>
      </c>
      <c r="I19" s="22">
        <v>0</v>
      </c>
      <c r="J19" s="22">
        <v>0</v>
      </c>
      <c r="K19" s="22"/>
      <c r="L19" s="55">
        <v>0</v>
      </c>
      <c r="M19" s="55">
        <v>0</v>
      </c>
    </row>
    <row r="20" spans="2:13">
      <c r="B20" s="22" t="s">
        <v>70</v>
      </c>
      <c r="C20" s="22">
        <v>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/>
      <c r="L20" s="55">
        <v>0</v>
      </c>
      <c r="M20" s="55">
        <v>0</v>
      </c>
    </row>
    <row r="21" spans="2:13">
      <c r="B21" s="22" t="s">
        <v>75</v>
      </c>
      <c r="C21" s="22">
        <v>1</v>
      </c>
      <c r="D21" s="22">
        <v>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/>
      <c r="L21" s="55">
        <v>0</v>
      </c>
      <c r="M21" s="55">
        <v>0</v>
      </c>
    </row>
    <row r="22" spans="2:13">
      <c r="B22" s="22" t="s">
        <v>99</v>
      </c>
      <c r="C22" s="22">
        <v>1</v>
      </c>
      <c r="D22" s="22">
        <v>1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/>
      <c r="L22" s="55">
        <v>0</v>
      </c>
      <c r="M22" s="55">
        <v>0</v>
      </c>
    </row>
    <row r="23" spans="2:13">
      <c r="B23" s="22" t="s">
        <v>68</v>
      </c>
      <c r="C23" s="22">
        <v>0</v>
      </c>
      <c r="D23" s="22">
        <v>4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/>
      <c r="L23" s="55">
        <v>0</v>
      </c>
      <c r="M23" s="55">
        <v>0</v>
      </c>
    </row>
    <row r="24" spans="2:13">
      <c r="B24" s="22" t="s">
        <v>106</v>
      </c>
      <c r="C24" s="22">
        <v>0</v>
      </c>
      <c r="D24" s="22">
        <v>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1</v>
      </c>
      <c r="K24" s="22"/>
      <c r="L24" s="55">
        <v>0</v>
      </c>
      <c r="M24" s="55">
        <v>0</v>
      </c>
    </row>
    <row r="25" spans="2:13">
      <c r="B25" s="22" t="s">
        <v>110</v>
      </c>
      <c r="C25" s="22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1</v>
      </c>
      <c r="J25" s="22">
        <v>0</v>
      </c>
      <c r="K25" s="22"/>
      <c r="L25" s="55">
        <v>0</v>
      </c>
      <c r="M25" s="55">
        <v>0</v>
      </c>
    </row>
    <row r="26" spans="2:13">
      <c r="B26" s="22" t="s">
        <v>105</v>
      </c>
      <c r="C26" s="22">
        <v>1</v>
      </c>
      <c r="D26" s="22">
        <v>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/>
      <c r="L26" s="55">
        <v>0</v>
      </c>
      <c r="M26" s="55">
        <v>0</v>
      </c>
    </row>
    <row r="27" spans="2:13">
      <c r="B27" s="22" t="s">
        <v>100</v>
      </c>
      <c r="C27" s="22">
        <v>1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/>
      <c r="L27" s="55">
        <v>0</v>
      </c>
      <c r="M27" s="55">
        <v>0</v>
      </c>
    </row>
    <row r="28" spans="2:13">
      <c r="B28" s="22" t="s">
        <v>111</v>
      </c>
      <c r="C28" s="22">
        <v>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/>
      <c r="L28" s="55">
        <v>0</v>
      </c>
      <c r="M28" s="55">
        <v>0</v>
      </c>
    </row>
    <row r="29" spans="2:13">
      <c r="B29" s="22" t="s">
        <v>80</v>
      </c>
      <c r="C29" s="22">
        <v>1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1</v>
      </c>
      <c r="L29" s="55">
        <v>0</v>
      </c>
      <c r="M29" s="55">
        <v>2</v>
      </c>
    </row>
    <row r="32" spans="2:13" ht="15.75">
      <c r="B32" s="9" t="s">
        <v>117</v>
      </c>
      <c r="C32" s="9"/>
    </row>
    <row r="34" spans="1:9" ht="13.5" thickBot="1"/>
    <row r="35" spans="1:9">
      <c r="A35" s="57"/>
      <c r="B35" s="58"/>
      <c r="C35" s="58"/>
      <c r="D35" s="58"/>
      <c r="E35" s="59" t="s">
        <v>42</v>
      </c>
      <c r="F35" s="58"/>
      <c r="G35" s="58"/>
      <c r="H35" s="58"/>
      <c r="I35" s="60"/>
    </row>
    <row r="36" spans="1:9">
      <c r="A36" s="26"/>
      <c r="B36" s="21" t="s">
        <v>29</v>
      </c>
      <c r="C36" s="21" t="s">
        <v>43</v>
      </c>
      <c r="D36" s="21" t="s">
        <v>44</v>
      </c>
      <c r="E36" s="21" t="s">
        <v>45</v>
      </c>
      <c r="F36" s="21" t="s">
        <v>46</v>
      </c>
      <c r="G36" s="21" t="s">
        <v>48</v>
      </c>
      <c r="H36" s="21" t="s">
        <v>49</v>
      </c>
      <c r="I36" s="61" t="s">
        <v>50</v>
      </c>
    </row>
    <row r="37" spans="1:9">
      <c r="A37" s="26">
        <v>44</v>
      </c>
      <c r="B37" s="22" t="s">
        <v>71</v>
      </c>
      <c r="C37" s="22">
        <v>31</v>
      </c>
      <c r="D37" s="22">
        <v>0</v>
      </c>
      <c r="E37" s="22">
        <v>0</v>
      </c>
      <c r="F37" s="22">
        <f>SUM(C37:E37)</f>
        <v>31</v>
      </c>
      <c r="G37" s="22">
        <v>0</v>
      </c>
      <c r="H37" s="22">
        <v>0</v>
      </c>
      <c r="I37" s="27">
        <v>0</v>
      </c>
    </row>
    <row r="38" spans="1:9">
      <c r="A38" s="26">
        <v>3</v>
      </c>
      <c r="B38" s="22" t="s">
        <v>78</v>
      </c>
      <c r="C38" s="22">
        <v>109</v>
      </c>
      <c r="D38" s="22">
        <v>67</v>
      </c>
      <c r="E38" s="22">
        <v>21</v>
      </c>
      <c r="F38" s="22">
        <f t="shared" ref="F38:F43" si="0">SUM(C38:E38)</f>
        <v>197</v>
      </c>
      <c r="G38" s="22">
        <v>2</v>
      </c>
      <c r="H38" s="22">
        <v>0</v>
      </c>
      <c r="I38" s="27">
        <v>12</v>
      </c>
    </row>
    <row r="39" spans="1:9">
      <c r="A39" s="26">
        <v>7</v>
      </c>
      <c r="B39" s="22" t="s">
        <v>79</v>
      </c>
      <c r="C39" s="22">
        <v>11</v>
      </c>
      <c r="D39" s="22">
        <v>0</v>
      </c>
      <c r="E39" s="22">
        <v>0</v>
      </c>
      <c r="F39" s="22">
        <f t="shared" si="0"/>
        <v>11</v>
      </c>
      <c r="G39" s="22">
        <v>0</v>
      </c>
      <c r="H39" s="22">
        <v>0</v>
      </c>
      <c r="I39" s="27">
        <v>0</v>
      </c>
    </row>
    <row r="40" spans="1:9">
      <c r="A40" s="26">
        <v>38</v>
      </c>
      <c r="B40" s="22" t="s">
        <v>113</v>
      </c>
      <c r="C40" s="22">
        <v>6</v>
      </c>
      <c r="D40" s="22">
        <v>0</v>
      </c>
      <c r="E40" s="22">
        <v>0</v>
      </c>
      <c r="F40" s="22">
        <f t="shared" si="0"/>
        <v>6</v>
      </c>
      <c r="G40" s="22">
        <v>0</v>
      </c>
      <c r="H40" s="22">
        <v>0</v>
      </c>
      <c r="I40" s="27">
        <v>0</v>
      </c>
    </row>
    <row r="41" spans="1:9">
      <c r="A41" s="26">
        <v>82</v>
      </c>
      <c r="B41" s="22" t="s">
        <v>98</v>
      </c>
      <c r="C41" s="55">
        <v>0</v>
      </c>
      <c r="D41" s="22">
        <v>110</v>
      </c>
      <c r="E41" s="22">
        <v>0</v>
      </c>
      <c r="F41" s="22">
        <f t="shared" si="0"/>
        <v>110</v>
      </c>
      <c r="G41" s="22">
        <v>1</v>
      </c>
      <c r="H41" s="22">
        <v>0</v>
      </c>
      <c r="I41" s="27">
        <v>6</v>
      </c>
    </row>
    <row r="42" spans="1:9">
      <c r="A42" s="26">
        <v>18</v>
      </c>
      <c r="B42" s="22" t="s">
        <v>99</v>
      </c>
      <c r="C42" s="55">
        <v>0</v>
      </c>
      <c r="D42" s="22">
        <v>110</v>
      </c>
      <c r="E42" s="22">
        <v>14</v>
      </c>
      <c r="F42" s="22">
        <f t="shared" si="0"/>
        <v>124</v>
      </c>
      <c r="G42" s="22">
        <v>2</v>
      </c>
      <c r="H42" s="22">
        <v>0</v>
      </c>
      <c r="I42" s="62">
        <v>12</v>
      </c>
    </row>
    <row r="43" spans="1:9" ht="13.5" thickBot="1">
      <c r="A43" s="63">
        <v>1</v>
      </c>
      <c r="B43" s="64" t="s">
        <v>118</v>
      </c>
      <c r="C43" s="28">
        <v>0</v>
      </c>
      <c r="D43" s="28">
        <v>0</v>
      </c>
      <c r="E43" s="28">
        <v>0</v>
      </c>
      <c r="F43" s="22">
        <f t="shared" si="0"/>
        <v>0</v>
      </c>
      <c r="G43" s="28">
        <v>0</v>
      </c>
      <c r="H43" s="65">
        <v>3</v>
      </c>
      <c r="I43" s="66">
        <v>3</v>
      </c>
    </row>
    <row r="44" spans="1:9" ht="13.5" thickBot="1">
      <c r="C44" s="3"/>
      <c r="D44" s="3"/>
      <c r="E44" s="3"/>
      <c r="F44" s="3"/>
      <c r="I44">
        <f>SUM(I37:I43)</f>
        <v>33</v>
      </c>
    </row>
    <row r="45" spans="1:9">
      <c r="A45" s="67" t="s">
        <v>0</v>
      </c>
      <c r="B45" s="46" t="s">
        <v>29</v>
      </c>
      <c r="C45" s="68" t="s">
        <v>119</v>
      </c>
      <c r="D45" s="68" t="s">
        <v>120</v>
      </c>
      <c r="E45" s="68" t="s">
        <v>121</v>
      </c>
      <c r="F45" s="68" t="s">
        <v>122</v>
      </c>
      <c r="G45" s="69" t="s">
        <v>124</v>
      </c>
    </row>
    <row r="46" spans="1:9" ht="13.5" thickBot="1">
      <c r="A46" s="5">
        <v>6</v>
      </c>
      <c r="B46" s="48" t="s">
        <v>79</v>
      </c>
      <c r="C46" s="48">
        <v>25</v>
      </c>
      <c r="D46" s="70">
        <v>19</v>
      </c>
      <c r="E46" s="48">
        <v>288</v>
      </c>
      <c r="F46" s="71">
        <f>E46/D46</f>
        <v>15.157894736842104</v>
      </c>
      <c r="G46" s="72">
        <v>3</v>
      </c>
    </row>
    <row r="47" spans="1:9">
      <c r="C47" s="3"/>
      <c r="D47" s="3"/>
      <c r="E47" s="3"/>
      <c r="F47" s="3"/>
    </row>
    <row r="48" spans="1:9" ht="13.5" thickBot="1"/>
    <row r="49" spans="1:10" ht="15.75">
      <c r="A49" s="74"/>
      <c r="B49" s="75"/>
      <c r="C49" s="76" t="s">
        <v>66</v>
      </c>
      <c r="D49" s="75"/>
      <c r="E49" s="75"/>
      <c r="F49" s="75"/>
      <c r="G49" s="75"/>
      <c r="H49" s="75"/>
      <c r="I49" s="75"/>
      <c r="J49" s="77"/>
    </row>
    <row r="50" spans="1:10">
      <c r="A50" s="78"/>
      <c r="B50" s="51" t="s">
        <v>58</v>
      </c>
      <c r="C50" s="51" t="s">
        <v>59</v>
      </c>
      <c r="D50" s="51" t="s">
        <v>54</v>
      </c>
      <c r="E50" s="51" t="s">
        <v>60</v>
      </c>
      <c r="F50" s="51" t="s">
        <v>61</v>
      </c>
      <c r="G50" s="51" t="s">
        <v>62</v>
      </c>
      <c r="H50" s="51" t="s">
        <v>63</v>
      </c>
      <c r="I50" s="51" t="s">
        <v>65</v>
      </c>
      <c r="J50" s="79" t="s">
        <v>64</v>
      </c>
    </row>
    <row r="51" spans="1:10">
      <c r="A51" s="26">
        <v>1</v>
      </c>
      <c r="B51" s="56" t="s">
        <v>140</v>
      </c>
      <c r="C51" s="22">
        <v>4</v>
      </c>
      <c r="D51" s="22">
        <v>36</v>
      </c>
      <c r="E51" s="22">
        <f>D51/C51</f>
        <v>9</v>
      </c>
      <c r="F51" s="73"/>
      <c r="G51" s="22">
        <v>0</v>
      </c>
      <c r="H51" s="22">
        <v>0</v>
      </c>
      <c r="I51" s="22">
        <v>3</v>
      </c>
      <c r="J51" s="27">
        <v>3</v>
      </c>
    </row>
    <row r="52" spans="1:10">
      <c r="A52" s="26">
        <v>1</v>
      </c>
      <c r="B52" s="56" t="s">
        <v>140</v>
      </c>
      <c r="C52" s="22">
        <v>4</v>
      </c>
      <c r="D52" s="22">
        <v>245</v>
      </c>
      <c r="E52" s="22">
        <f>D52/C52</f>
        <v>61.25</v>
      </c>
      <c r="F52" s="22" t="s">
        <v>107</v>
      </c>
      <c r="G52" s="22">
        <v>1</v>
      </c>
      <c r="H52" s="22">
        <v>0</v>
      </c>
      <c r="I52" s="22">
        <v>0</v>
      </c>
      <c r="J52" s="27">
        <v>0</v>
      </c>
    </row>
    <row r="53" spans="1:10" ht="13.5" thickBot="1">
      <c r="A53" s="63">
        <v>82</v>
      </c>
      <c r="B53" s="64" t="s">
        <v>98</v>
      </c>
      <c r="C53" s="28">
        <v>2</v>
      </c>
      <c r="D53" s="28">
        <v>100</v>
      </c>
      <c r="E53" s="28">
        <f>D53/C53</f>
        <v>50</v>
      </c>
      <c r="F53" s="64" t="s">
        <v>125</v>
      </c>
      <c r="G53" s="28">
        <v>0</v>
      </c>
      <c r="H53" s="28">
        <v>0</v>
      </c>
      <c r="I53" s="28">
        <v>0</v>
      </c>
      <c r="J53" s="29">
        <v>0</v>
      </c>
    </row>
    <row r="55" spans="1:10" ht="13.5" thickBot="1"/>
    <row r="56" spans="1:10">
      <c r="A56" s="74"/>
      <c r="B56" s="75"/>
      <c r="C56" s="81" t="s">
        <v>126</v>
      </c>
      <c r="D56" s="75"/>
      <c r="E56" s="75"/>
      <c r="F56" s="77"/>
    </row>
    <row r="57" spans="1:10">
      <c r="A57" s="26"/>
      <c r="B57" s="56" t="s">
        <v>16</v>
      </c>
      <c r="C57" s="22" t="s">
        <v>59</v>
      </c>
      <c r="D57" s="22" t="s">
        <v>54</v>
      </c>
      <c r="E57" s="22" t="s">
        <v>60</v>
      </c>
      <c r="F57" s="27" t="s">
        <v>61</v>
      </c>
    </row>
    <row r="58" spans="1:10" ht="13.5" thickBot="1">
      <c r="A58" s="63">
        <v>82</v>
      </c>
      <c r="B58" s="64" t="s">
        <v>98</v>
      </c>
      <c r="C58" s="28">
        <v>2</v>
      </c>
      <c r="D58" s="28">
        <v>58</v>
      </c>
      <c r="E58" s="28">
        <f>D58/C58</f>
        <v>29</v>
      </c>
      <c r="F58" s="82" t="s">
        <v>127</v>
      </c>
    </row>
    <row r="62" spans="1:10" ht="15.75">
      <c r="B62" s="9" t="s">
        <v>128</v>
      </c>
      <c r="C62" s="9"/>
    </row>
    <row r="63" spans="1:10" ht="13.5" thickBot="1"/>
    <row r="64" spans="1:10">
      <c r="B64" s="74"/>
      <c r="C64" s="75" t="s">
        <v>19</v>
      </c>
      <c r="D64" s="75"/>
      <c r="E64" s="75"/>
      <c r="F64" s="75"/>
      <c r="G64" s="75"/>
      <c r="H64" s="75" t="s">
        <v>9</v>
      </c>
      <c r="I64" s="75" t="s">
        <v>15</v>
      </c>
      <c r="J64" s="77"/>
    </row>
    <row r="65" spans="2:10">
      <c r="B65" s="83" t="s">
        <v>0</v>
      </c>
      <c r="C65" s="51" t="s">
        <v>10</v>
      </c>
      <c r="D65" s="53" t="s">
        <v>115</v>
      </c>
      <c r="E65" s="51" t="s">
        <v>12</v>
      </c>
      <c r="F65" s="51" t="s">
        <v>13</v>
      </c>
      <c r="G65" s="51" t="s">
        <v>14</v>
      </c>
      <c r="H65" s="51" t="s">
        <v>6</v>
      </c>
      <c r="I65" s="51" t="s">
        <v>7</v>
      </c>
      <c r="J65" s="79" t="s">
        <v>8</v>
      </c>
    </row>
    <row r="66" spans="2:10">
      <c r="B66" s="88">
        <v>1</v>
      </c>
      <c r="C66" s="22">
        <v>2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1</v>
      </c>
      <c r="J66" s="27">
        <v>0</v>
      </c>
    </row>
    <row r="67" spans="2:10">
      <c r="B67" s="88">
        <v>7</v>
      </c>
      <c r="C67" s="22">
        <v>5</v>
      </c>
      <c r="D67" s="22">
        <v>1</v>
      </c>
      <c r="E67" s="22">
        <v>1</v>
      </c>
      <c r="F67" s="22">
        <v>0</v>
      </c>
      <c r="G67" s="22">
        <v>0</v>
      </c>
      <c r="H67" s="22">
        <v>0</v>
      </c>
      <c r="I67" s="22">
        <v>0</v>
      </c>
      <c r="J67" s="27">
        <v>0</v>
      </c>
    </row>
    <row r="68" spans="2:10">
      <c r="B68" s="88">
        <v>46</v>
      </c>
      <c r="C68" s="22">
        <v>0</v>
      </c>
      <c r="D68" s="22">
        <v>1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7">
        <v>0</v>
      </c>
    </row>
    <row r="69" spans="2:10">
      <c r="B69" s="88">
        <v>25</v>
      </c>
      <c r="C69" s="22">
        <v>1</v>
      </c>
      <c r="D69" s="22">
        <v>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7">
        <v>0</v>
      </c>
    </row>
    <row r="70" spans="2:10">
      <c r="B70" s="88">
        <v>4</v>
      </c>
      <c r="C70" s="22">
        <v>1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7">
        <v>0</v>
      </c>
    </row>
    <row r="71" spans="2:10">
      <c r="B71" s="88">
        <v>6</v>
      </c>
      <c r="C71" s="22">
        <v>3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7">
        <v>0</v>
      </c>
    </row>
    <row r="72" spans="2:10">
      <c r="B72" s="88">
        <v>9</v>
      </c>
      <c r="C72" s="22">
        <v>3</v>
      </c>
      <c r="D72" s="22">
        <v>2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7">
        <v>0</v>
      </c>
    </row>
    <row r="73" spans="2:10">
      <c r="B73" s="88">
        <v>42</v>
      </c>
      <c r="C73" s="22">
        <v>2</v>
      </c>
      <c r="D73" s="22">
        <v>1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7">
        <v>0</v>
      </c>
    </row>
    <row r="74" spans="2:10">
      <c r="B74" s="88">
        <v>48</v>
      </c>
      <c r="C74" s="22">
        <v>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7">
        <v>0</v>
      </c>
    </row>
    <row r="75" spans="2:10">
      <c r="B75" s="88">
        <v>20</v>
      </c>
      <c r="C75" s="22">
        <v>2</v>
      </c>
      <c r="D75" s="22">
        <v>1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7">
        <v>0</v>
      </c>
    </row>
    <row r="76" spans="2:10">
      <c r="B76" s="88">
        <v>44</v>
      </c>
      <c r="C76" s="22">
        <v>1</v>
      </c>
      <c r="D76" s="22">
        <v>1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7">
        <v>0</v>
      </c>
    </row>
    <row r="77" spans="2:10">
      <c r="B77" s="88">
        <v>27</v>
      </c>
      <c r="C77" s="22">
        <v>1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7">
        <v>0</v>
      </c>
    </row>
    <row r="78" spans="2:10">
      <c r="B78" s="88">
        <v>70</v>
      </c>
      <c r="C78" s="22">
        <v>2</v>
      </c>
      <c r="D78" s="22">
        <v>2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7">
        <v>0</v>
      </c>
    </row>
    <row r="79" spans="2:10">
      <c r="B79" s="88">
        <v>8</v>
      </c>
      <c r="C79" s="22">
        <v>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7">
        <v>0</v>
      </c>
    </row>
    <row r="80" spans="2:10" ht="13.5" thickBot="1">
      <c r="B80" s="89">
        <v>22</v>
      </c>
      <c r="C80" s="28">
        <v>2</v>
      </c>
      <c r="D80" s="28">
        <v>1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9">
        <v>0</v>
      </c>
    </row>
    <row r="83" spans="1:8" ht="15.75">
      <c r="B83" s="9"/>
      <c r="C83" s="9"/>
    </row>
    <row r="84" spans="1:8" ht="15.75">
      <c r="B84" s="9" t="s">
        <v>132</v>
      </c>
      <c r="C84" s="9"/>
    </row>
    <row r="85" spans="1:8" ht="13.5" thickBot="1"/>
    <row r="86" spans="1:8">
      <c r="A86" s="86"/>
      <c r="B86" s="58"/>
      <c r="C86" s="58"/>
      <c r="D86" s="59" t="s">
        <v>42</v>
      </c>
      <c r="E86" s="58"/>
      <c r="F86" s="58"/>
      <c r="G86" s="58"/>
      <c r="H86" s="60"/>
    </row>
    <row r="87" spans="1:8">
      <c r="A87" s="87" t="s">
        <v>0</v>
      </c>
      <c r="B87" s="21" t="s">
        <v>43</v>
      </c>
      <c r="C87" s="21" t="s">
        <v>44</v>
      </c>
      <c r="D87" s="21" t="s">
        <v>45</v>
      </c>
      <c r="E87" s="21" t="s">
        <v>46</v>
      </c>
      <c r="F87" s="21" t="s">
        <v>48</v>
      </c>
      <c r="G87" s="21" t="s">
        <v>49</v>
      </c>
      <c r="H87" s="61" t="s">
        <v>50</v>
      </c>
    </row>
    <row r="88" spans="1:8">
      <c r="A88" s="88">
        <v>1</v>
      </c>
      <c r="B88" s="22">
        <v>46</v>
      </c>
      <c r="C88" s="22">
        <v>21</v>
      </c>
      <c r="D88" s="22">
        <v>12</v>
      </c>
      <c r="E88" s="22">
        <f>SUM(B88:D88)</f>
        <v>79</v>
      </c>
      <c r="F88" s="22">
        <v>1</v>
      </c>
      <c r="G88" s="22">
        <v>0</v>
      </c>
      <c r="H88" s="27">
        <v>6</v>
      </c>
    </row>
    <row r="89" spans="1:8">
      <c r="A89" s="88">
        <v>84</v>
      </c>
      <c r="B89" s="22">
        <v>0</v>
      </c>
      <c r="C89" s="22">
        <v>71</v>
      </c>
      <c r="D89" s="22">
        <v>30</v>
      </c>
      <c r="E89" s="22">
        <f t="shared" ref="E89:E93" si="1">SUM(B89:D89)</f>
        <v>101</v>
      </c>
      <c r="F89" s="22">
        <v>0</v>
      </c>
      <c r="G89" s="22">
        <v>0</v>
      </c>
      <c r="H89" s="27"/>
    </row>
    <row r="90" spans="1:8">
      <c r="A90" s="88">
        <v>15</v>
      </c>
      <c r="B90" s="22">
        <v>13</v>
      </c>
      <c r="C90" s="22"/>
      <c r="D90" s="22">
        <v>0</v>
      </c>
      <c r="E90" s="22">
        <f t="shared" si="1"/>
        <v>13</v>
      </c>
      <c r="F90" s="22">
        <v>2</v>
      </c>
      <c r="G90" s="22">
        <v>0</v>
      </c>
      <c r="H90" s="27">
        <v>12</v>
      </c>
    </row>
    <row r="91" spans="1:8">
      <c r="A91" s="88">
        <v>8</v>
      </c>
      <c r="B91" s="22">
        <v>5</v>
      </c>
      <c r="C91" s="22"/>
      <c r="D91" s="22">
        <v>0</v>
      </c>
      <c r="E91" s="22">
        <f t="shared" si="1"/>
        <v>5</v>
      </c>
      <c r="F91" s="22">
        <v>0</v>
      </c>
      <c r="G91" s="22">
        <v>0</v>
      </c>
      <c r="H91" s="27"/>
    </row>
    <row r="92" spans="1:8">
      <c r="A92" s="88">
        <v>81</v>
      </c>
      <c r="B92" s="22"/>
      <c r="C92" s="22"/>
      <c r="D92" s="22">
        <v>70</v>
      </c>
      <c r="E92" s="22">
        <f t="shared" si="1"/>
        <v>70</v>
      </c>
      <c r="F92" s="22">
        <v>0</v>
      </c>
      <c r="G92" s="22">
        <v>0</v>
      </c>
      <c r="H92" s="27"/>
    </row>
    <row r="93" spans="1:8" ht="13.5" thickBot="1">
      <c r="A93" s="89">
        <v>7</v>
      </c>
      <c r="B93" s="28"/>
      <c r="C93" s="28"/>
      <c r="D93" s="28">
        <v>2</v>
      </c>
      <c r="E93" s="28">
        <f t="shared" si="1"/>
        <v>2</v>
      </c>
      <c r="F93" s="28">
        <v>0</v>
      </c>
      <c r="G93" s="28">
        <v>0</v>
      </c>
      <c r="H93" s="29"/>
    </row>
    <row r="94" spans="1:8" ht="15.75">
      <c r="H94" s="9">
        <v>18</v>
      </c>
    </row>
    <row r="96" spans="1:8" ht="13.5" thickBot="1">
      <c r="B96" s="54" t="s">
        <v>28</v>
      </c>
    </row>
    <row r="97" spans="1:10">
      <c r="A97" s="67" t="s">
        <v>0</v>
      </c>
      <c r="B97" s="46" t="s">
        <v>29</v>
      </c>
      <c r="C97" s="68" t="s">
        <v>119</v>
      </c>
      <c r="D97" s="68" t="s">
        <v>120</v>
      </c>
      <c r="E97" s="68" t="s">
        <v>121</v>
      </c>
      <c r="F97" s="68" t="s">
        <v>122</v>
      </c>
      <c r="G97" s="69" t="s">
        <v>124</v>
      </c>
    </row>
    <row r="98" spans="1:10" ht="13.5" thickBot="1">
      <c r="A98" s="90">
        <v>15</v>
      </c>
      <c r="B98" s="48"/>
      <c r="C98" s="48">
        <v>25</v>
      </c>
      <c r="D98" s="70">
        <v>4</v>
      </c>
      <c r="E98" s="48">
        <v>92</v>
      </c>
      <c r="F98" s="71">
        <f>E98/D98</f>
        <v>23</v>
      </c>
      <c r="G98" s="72">
        <v>0</v>
      </c>
    </row>
    <row r="101" spans="1:10" ht="13.5" thickBot="1"/>
    <row r="102" spans="1:10" ht="15.75">
      <c r="A102" s="74"/>
      <c r="B102" s="75"/>
      <c r="C102" s="76" t="s">
        <v>66</v>
      </c>
      <c r="D102" s="75"/>
      <c r="E102" s="75"/>
      <c r="F102" s="75"/>
      <c r="G102" s="75"/>
      <c r="H102" s="75"/>
      <c r="I102" s="75"/>
      <c r="J102" s="77"/>
    </row>
    <row r="103" spans="1:10">
      <c r="A103" s="78"/>
      <c r="B103" s="53" t="s">
        <v>16</v>
      </c>
      <c r="C103" s="51" t="s">
        <v>59</v>
      </c>
      <c r="D103" s="51" t="s">
        <v>54</v>
      </c>
      <c r="E103" s="51" t="s">
        <v>60</v>
      </c>
      <c r="F103" s="51" t="s">
        <v>61</v>
      </c>
      <c r="G103" s="51" t="s">
        <v>62</v>
      </c>
      <c r="H103" s="51" t="s">
        <v>63</v>
      </c>
      <c r="I103" s="51" t="s">
        <v>65</v>
      </c>
      <c r="J103" s="79" t="s">
        <v>64</v>
      </c>
    </row>
    <row r="104" spans="1:10">
      <c r="A104" s="26">
        <v>1</v>
      </c>
      <c r="B104" s="22" t="s">
        <v>86</v>
      </c>
      <c r="C104" s="22">
        <v>4</v>
      </c>
      <c r="D104" s="22">
        <v>140</v>
      </c>
      <c r="E104" s="22">
        <f>D104/C104</f>
        <v>35</v>
      </c>
      <c r="F104" s="22">
        <v>40</v>
      </c>
      <c r="G104" s="22">
        <v>1</v>
      </c>
      <c r="H104" s="22">
        <v>1</v>
      </c>
      <c r="I104" s="22">
        <v>0</v>
      </c>
      <c r="J104" s="27">
        <v>0</v>
      </c>
    </row>
    <row r="105" spans="1:10">
      <c r="A105" s="26" t="s">
        <v>112</v>
      </c>
      <c r="B105" s="22" t="s">
        <v>86</v>
      </c>
      <c r="C105" s="22">
        <v>3</v>
      </c>
      <c r="D105" s="22">
        <v>98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</row>
    <row r="106" spans="1:10" ht="13.5" thickBot="1">
      <c r="A106" s="63"/>
      <c r="B106" s="64"/>
      <c r="C106" s="28"/>
      <c r="D106" s="28"/>
      <c r="E106" s="27"/>
      <c r="F106" s="27"/>
      <c r="G106" s="27"/>
      <c r="H106" s="27"/>
      <c r="I106" s="27"/>
      <c r="J106" s="27"/>
    </row>
    <row r="108" spans="1:10" ht="13.5" thickBot="1"/>
    <row r="109" spans="1:10">
      <c r="A109" s="74"/>
      <c r="B109" s="75"/>
      <c r="C109" s="81" t="s">
        <v>126</v>
      </c>
      <c r="D109" s="75"/>
      <c r="E109" s="75"/>
      <c r="F109" s="77"/>
    </row>
    <row r="110" spans="1:10">
      <c r="A110" s="26"/>
      <c r="B110" s="56" t="s">
        <v>16</v>
      </c>
      <c r="C110" s="22" t="s">
        <v>59</v>
      </c>
      <c r="D110" s="22" t="s">
        <v>54</v>
      </c>
      <c r="E110" s="22" t="s">
        <v>60</v>
      </c>
      <c r="F110" s="27" t="s">
        <v>61</v>
      </c>
    </row>
    <row r="111" spans="1:10">
      <c r="A111" s="26">
        <v>1</v>
      </c>
      <c r="B111" s="22"/>
      <c r="C111" s="22">
        <v>2</v>
      </c>
      <c r="D111" s="22">
        <v>42</v>
      </c>
      <c r="E111" s="22">
        <f>D111/C111</f>
        <v>21</v>
      </c>
      <c r="F111" s="91" t="s">
        <v>133</v>
      </c>
    </row>
    <row r="112" spans="1:10" ht="13.5" thickBot="1">
      <c r="A112" s="63">
        <v>81</v>
      </c>
      <c r="B112" s="28"/>
      <c r="C112" s="28">
        <v>2</v>
      </c>
      <c r="D112" s="28">
        <v>35</v>
      </c>
      <c r="E112" s="28">
        <f>D112/C112</f>
        <v>17.5</v>
      </c>
      <c r="F112" s="82" t="s">
        <v>134</v>
      </c>
    </row>
  </sheetData>
  <mergeCells count="1">
    <mergeCell ref="B13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R31"/>
  <sheetViews>
    <sheetView topLeftCell="B1" workbookViewId="0">
      <selection activeCell="O2" sqref="O2:R22"/>
    </sheetView>
  </sheetViews>
  <sheetFormatPr baseColWidth="10" defaultRowHeight="12.75"/>
  <cols>
    <col min="3" max="3" width="9.42578125" customWidth="1"/>
    <col min="5" max="5" width="8.28515625" customWidth="1"/>
    <col min="7" max="7" width="12.85546875" bestFit="1" customWidth="1"/>
    <col min="8" max="8" width="13.28515625" customWidth="1"/>
    <col min="9" max="9" width="7.85546875" customWidth="1"/>
    <col min="17" max="17" width="7.5703125" customWidth="1"/>
  </cols>
  <sheetData>
    <row r="1" spans="1:18" ht="13.5" thickBot="1">
      <c r="A1" t="s">
        <v>67</v>
      </c>
    </row>
    <row r="2" spans="1:18">
      <c r="A2" s="39" t="s">
        <v>0</v>
      </c>
      <c r="B2" s="41" t="s">
        <v>16</v>
      </c>
      <c r="C2" s="11" t="s">
        <v>17</v>
      </c>
      <c r="D2" s="12"/>
      <c r="E2" s="13"/>
      <c r="F2" s="14"/>
      <c r="G2" s="15" t="s">
        <v>18</v>
      </c>
      <c r="H2" s="12"/>
      <c r="I2" s="12"/>
      <c r="J2" s="12"/>
      <c r="K2" s="11" t="s">
        <v>19</v>
      </c>
      <c r="L2" s="15"/>
      <c r="M2" s="12"/>
      <c r="N2" s="13"/>
      <c r="O2" s="23"/>
      <c r="P2" s="20" t="s">
        <v>9</v>
      </c>
      <c r="Q2" s="20" t="s">
        <v>15</v>
      </c>
      <c r="R2" s="20"/>
    </row>
    <row r="3" spans="1:18">
      <c r="A3" s="40"/>
      <c r="B3" s="42"/>
      <c r="C3" s="17" t="s">
        <v>1</v>
      </c>
      <c r="D3" s="18" t="s">
        <v>2</v>
      </c>
      <c r="E3" s="19" t="s">
        <v>3</v>
      </c>
      <c r="F3" s="17" t="s">
        <v>4</v>
      </c>
      <c r="G3" s="18" t="s">
        <v>5</v>
      </c>
      <c r="H3" s="18" t="s">
        <v>6</v>
      </c>
      <c r="I3" s="18" t="s">
        <v>7</v>
      </c>
      <c r="J3" s="18" t="s">
        <v>8</v>
      </c>
      <c r="K3" s="17" t="s">
        <v>10</v>
      </c>
      <c r="L3" s="18" t="s">
        <v>11</v>
      </c>
      <c r="M3" s="18" t="s">
        <v>12</v>
      </c>
      <c r="N3" s="19" t="s">
        <v>13</v>
      </c>
      <c r="O3" s="24" t="s">
        <v>14</v>
      </c>
      <c r="P3" s="21" t="s">
        <v>6</v>
      </c>
      <c r="Q3" s="21" t="s">
        <v>7</v>
      </c>
      <c r="R3" s="21" t="s">
        <v>8</v>
      </c>
    </row>
    <row r="4" spans="1:18">
      <c r="A4">
        <v>44</v>
      </c>
      <c r="B4" t="s">
        <v>71</v>
      </c>
      <c r="C4" s="2">
        <v>5</v>
      </c>
      <c r="D4" s="10">
        <v>3</v>
      </c>
      <c r="E4" s="4">
        <v>2</v>
      </c>
      <c r="F4" s="2"/>
      <c r="G4" s="3"/>
      <c r="H4" s="3"/>
      <c r="I4" s="3"/>
      <c r="J4" s="3"/>
      <c r="K4" s="26">
        <f t="shared" ref="K4:K15" si="0">SUM(C4)</f>
        <v>5</v>
      </c>
      <c r="L4" s="22">
        <f t="shared" ref="L4:L15" si="1">SUM(D4)</f>
        <v>3</v>
      </c>
      <c r="M4" s="22">
        <f t="shared" ref="M4:M15" si="2">SUM(E4)</f>
        <v>2</v>
      </c>
      <c r="N4" s="27">
        <f t="shared" ref="N4:N15" si="3">SUM(F4)</f>
        <v>0</v>
      </c>
      <c r="O4" s="25">
        <f t="shared" ref="O4:O15" si="4">SUM(G4)</f>
        <v>0</v>
      </c>
      <c r="P4" s="22">
        <f t="shared" ref="P4:P15" si="5">SUM(H4)</f>
        <v>0</v>
      </c>
      <c r="Q4" s="22">
        <f t="shared" ref="Q4:Q15" si="6">SUM(I4)</f>
        <v>0</v>
      </c>
      <c r="R4" s="22">
        <f t="shared" ref="R4:R15" si="7">SUM(J4)</f>
        <v>0</v>
      </c>
    </row>
    <row r="5" spans="1:18">
      <c r="A5">
        <v>27</v>
      </c>
      <c r="B5" t="s">
        <v>72</v>
      </c>
      <c r="C5" s="2"/>
      <c r="D5" s="10">
        <v>3</v>
      </c>
      <c r="E5" s="4"/>
      <c r="F5" s="2"/>
      <c r="G5" s="3"/>
      <c r="H5" s="3"/>
      <c r="I5" s="3"/>
      <c r="J5" s="3"/>
      <c r="K5" s="26">
        <f t="shared" si="0"/>
        <v>0</v>
      </c>
      <c r="L5" s="22">
        <f t="shared" si="1"/>
        <v>3</v>
      </c>
      <c r="M5" s="22">
        <f t="shared" si="2"/>
        <v>0</v>
      </c>
      <c r="N5" s="27">
        <f t="shared" si="3"/>
        <v>0</v>
      </c>
      <c r="O5" s="25">
        <f t="shared" si="4"/>
        <v>0</v>
      </c>
      <c r="P5" s="22">
        <f t="shared" si="5"/>
        <v>0</v>
      </c>
      <c r="Q5" s="22">
        <f t="shared" si="6"/>
        <v>0</v>
      </c>
      <c r="R5" s="22">
        <f t="shared" si="7"/>
        <v>0</v>
      </c>
    </row>
    <row r="6" spans="1:18">
      <c r="A6">
        <v>80</v>
      </c>
      <c r="B6" t="s">
        <v>73</v>
      </c>
      <c r="C6" s="2">
        <v>2</v>
      </c>
      <c r="D6" s="3"/>
      <c r="E6" s="4"/>
      <c r="F6" s="2"/>
      <c r="G6" s="3"/>
      <c r="H6" s="3"/>
      <c r="I6" s="3"/>
      <c r="J6" s="3"/>
      <c r="K6" s="26">
        <f t="shared" si="0"/>
        <v>2</v>
      </c>
      <c r="L6" s="22">
        <f t="shared" si="1"/>
        <v>0</v>
      </c>
      <c r="M6" s="22">
        <f t="shared" si="2"/>
        <v>0</v>
      </c>
      <c r="N6" s="27">
        <f t="shared" si="3"/>
        <v>0</v>
      </c>
      <c r="O6" s="25">
        <f t="shared" si="4"/>
        <v>0</v>
      </c>
      <c r="P6" s="22">
        <f t="shared" si="5"/>
        <v>0</v>
      </c>
      <c r="Q6" s="22">
        <f t="shared" si="6"/>
        <v>0</v>
      </c>
      <c r="R6" s="22">
        <f t="shared" si="7"/>
        <v>0</v>
      </c>
    </row>
    <row r="7" spans="1:18">
      <c r="A7">
        <v>12</v>
      </c>
      <c r="B7" t="s">
        <v>69</v>
      </c>
      <c r="C7" s="2">
        <v>2</v>
      </c>
      <c r="D7" s="10"/>
      <c r="E7" s="4">
        <v>1</v>
      </c>
      <c r="F7" s="2"/>
      <c r="G7" s="3"/>
      <c r="H7" s="3"/>
      <c r="I7" s="3"/>
      <c r="J7" s="3"/>
      <c r="K7" s="26">
        <f t="shared" si="0"/>
        <v>2</v>
      </c>
      <c r="L7" s="22">
        <f t="shared" si="1"/>
        <v>0</v>
      </c>
      <c r="M7" s="22">
        <f t="shared" si="2"/>
        <v>1</v>
      </c>
      <c r="N7" s="27">
        <f t="shared" si="3"/>
        <v>0</v>
      </c>
      <c r="O7" s="25">
        <f t="shared" si="4"/>
        <v>0</v>
      </c>
      <c r="P7" s="22">
        <f t="shared" si="5"/>
        <v>0</v>
      </c>
      <c r="Q7" s="22">
        <f t="shared" si="6"/>
        <v>0</v>
      </c>
      <c r="R7" s="22">
        <f t="shared" si="7"/>
        <v>0</v>
      </c>
    </row>
    <row r="8" spans="1:18">
      <c r="A8">
        <v>20</v>
      </c>
      <c r="B8" t="s">
        <v>74</v>
      </c>
      <c r="C8" s="2">
        <v>1</v>
      </c>
      <c r="D8" s="3">
        <v>3</v>
      </c>
      <c r="E8" s="4"/>
      <c r="F8" s="2">
        <v>3</v>
      </c>
      <c r="G8" s="3"/>
      <c r="H8" s="10"/>
      <c r="I8" s="3"/>
      <c r="J8" s="3"/>
      <c r="K8" s="26">
        <f t="shared" si="0"/>
        <v>1</v>
      </c>
      <c r="L8" s="22">
        <f t="shared" si="1"/>
        <v>3</v>
      </c>
      <c r="M8" s="22">
        <f t="shared" si="2"/>
        <v>0</v>
      </c>
      <c r="N8" s="27">
        <f t="shared" si="3"/>
        <v>3</v>
      </c>
      <c r="O8" s="25">
        <f t="shared" si="4"/>
        <v>0</v>
      </c>
      <c r="P8" s="22">
        <f t="shared" si="5"/>
        <v>0</v>
      </c>
      <c r="Q8" s="22">
        <f t="shared" si="6"/>
        <v>0</v>
      </c>
      <c r="R8" s="22">
        <f t="shared" si="7"/>
        <v>0</v>
      </c>
    </row>
    <row r="9" spans="1:18">
      <c r="A9">
        <v>25</v>
      </c>
      <c r="B9" t="s">
        <v>70</v>
      </c>
      <c r="C9" s="2">
        <v>1</v>
      </c>
      <c r="D9" s="10"/>
      <c r="E9" s="4"/>
      <c r="F9" s="2"/>
      <c r="G9" s="3"/>
      <c r="H9" s="3"/>
      <c r="I9" s="3"/>
      <c r="J9" s="3"/>
      <c r="K9" s="26">
        <f t="shared" si="0"/>
        <v>1</v>
      </c>
      <c r="L9" s="22">
        <f t="shared" si="1"/>
        <v>0</v>
      </c>
      <c r="M9" s="22">
        <f t="shared" si="2"/>
        <v>0</v>
      </c>
      <c r="N9" s="27">
        <f t="shared" si="3"/>
        <v>0</v>
      </c>
      <c r="O9" s="25">
        <f t="shared" si="4"/>
        <v>0</v>
      </c>
      <c r="P9" s="22">
        <f t="shared" si="5"/>
        <v>0</v>
      </c>
      <c r="Q9" s="22">
        <f t="shared" si="6"/>
        <v>0</v>
      </c>
      <c r="R9" s="22">
        <f t="shared" si="7"/>
        <v>0</v>
      </c>
    </row>
    <row r="10" spans="1:18">
      <c r="A10">
        <v>40</v>
      </c>
      <c r="B10" t="s">
        <v>75</v>
      </c>
      <c r="C10" s="2">
        <v>1</v>
      </c>
      <c r="D10" s="3">
        <v>4</v>
      </c>
      <c r="E10" s="4"/>
      <c r="F10" s="2"/>
      <c r="G10" s="3"/>
      <c r="H10" s="3"/>
      <c r="I10" s="3"/>
      <c r="J10" s="3"/>
      <c r="K10" s="26">
        <f t="shared" si="0"/>
        <v>1</v>
      </c>
      <c r="L10" s="22">
        <f t="shared" si="1"/>
        <v>4</v>
      </c>
      <c r="M10" s="22">
        <f t="shared" si="2"/>
        <v>0</v>
      </c>
      <c r="N10" s="27">
        <f t="shared" si="3"/>
        <v>0</v>
      </c>
      <c r="O10" s="25">
        <f t="shared" si="4"/>
        <v>0</v>
      </c>
      <c r="P10" s="22">
        <f t="shared" si="5"/>
        <v>0</v>
      </c>
      <c r="Q10" s="22">
        <f t="shared" si="6"/>
        <v>0</v>
      </c>
      <c r="R10" s="22">
        <f t="shared" si="7"/>
        <v>0</v>
      </c>
    </row>
    <row r="11" spans="1:18">
      <c r="A11">
        <v>18</v>
      </c>
      <c r="B11" t="s">
        <v>99</v>
      </c>
      <c r="C11" s="2">
        <v>1</v>
      </c>
      <c r="D11" s="10">
        <v>1</v>
      </c>
      <c r="E11" s="4"/>
      <c r="F11" s="2"/>
      <c r="G11" s="3"/>
      <c r="H11" s="3"/>
      <c r="I11" s="3"/>
      <c r="J11" s="3"/>
      <c r="K11" s="26">
        <f t="shared" si="0"/>
        <v>1</v>
      </c>
      <c r="L11" s="22">
        <f t="shared" si="1"/>
        <v>1</v>
      </c>
      <c r="M11" s="22">
        <f t="shared" si="2"/>
        <v>0</v>
      </c>
      <c r="N11" s="27">
        <f t="shared" si="3"/>
        <v>0</v>
      </c>
      <c r="O11" s="25">
        <f t="shared" si="4"/>
        <v>0</v>
      </c>
      <c r="P11" s="22">
        <f t="shared" si="5"/>
        <v>0</v>
      </c>
      <c r="Q11" s="22">
        <f t="shared" si="6"/>
        <v>0</v>
      </c>
      <c r="R11" s="22">
        <f t="shared" si="7"/>
        <v>0</v>
      </c>
    </row>
    <row r="12" spans="1:18">
      <c r="A12">
        <v>10</v>
      </c>
      <c r="B12" t="s">
        <v>68</v>
      </c>
      <c r="C12" s="2"/>
      <c r="D12" s="10">
        <v>4</v>
      </c>
      <c r="E12" s="4"/>
      <c r="F12" s="2"/>
      <c r="G12" s="3"/>
      <c r="H12" s="3"/>
      <c r="I12" s="3"/>
      <c r="J12" s="3"/>
      <c r="K12" s="26">
        <f t="shared" si="0"/>
        <v>0</v>
      </c>
      <c r="L12" s="22">
        <f t="shared" si="1"/>
        <v>4</v>
      </c>
      <c r="M12" s="22">
        <f t="shared" si="2"/>
        <v>0</v>
      </c>
      <c r="N12" s="27">
        <f t="shared" si="3"/>
        <v>0</v>
      </c>
      <c r="O12" s="25">
        <f t="shared" si="4"/>
        <v>0</v>
      </c>
      <c r="P12" s="22">
        <f t="shared" si="5"/>
        <v>0</v>
      </c>
      <c r="Q12" s="22">
        <f t="shared" si="6"/>
        <v>0</v>
      </c>
      <c r="R12" s="22">
        <f t="shared" si="7"/>
        <v>0</v>
      </c>
    </row>
    <row r="13" spans="1:18">
      <c r="A13">
        <v>88</v>
      </c>
      <c r="B13" t="s">
        <v>106</v>
      </c>
      <c r="C13" s="2"/>
      <c r="D13" s="10">
        <v>3</v>
      </c>
      <c r="E13" s="4"/>
      <c r="F13" s="2"/>
      <c r="G13" s="3"/>
      <c r="H13" s="3"/>
      <c r="I13" s="3"/>
      <c r="J13" s="3">
        <v>1</v>
      </c>
      <c r="K13" s="26">
        <f t="shared" si="0"/>
        <v>0</v>
      </c>
      <c r="L13" s="22">
        <f t="shared" si="1"/>
        <v>3</v>
      </c>
      <c r="M13" s="22">
        <f t="shared" si="2"/>
        <v>0</v>
      </c>
      <c r="N13" s="27">
        <f t="shared" si="3"/>
        <v>0</v>
      </c>
      <c r="O13" s="25">
        <f t="shared" si="4"/>
        <v>0</v>
      </c>
      <c r="P13" s="22">
        <f t="shared" si="5"/>
        <v>0</v>
      </c>
      <c r="Q13" s="22">
        <f t="shared" si="6"/>
        <v>0</v>
      </c>
      <c r="R13" s="22">
        <f t="shared" si="7"/>
        <v>1</v>
      </c>
    </row>
    <row r="14" spans="1:18">
      <c r="A14">
        <v>37</v>
      </c>
      <c r="B14" t="s">
        <v>110</v>
      </c>
      <c r="C14" s="2"/>
      <c r="D14" s="10">
        <v>1</v>
      </c>
      <c r="E14" s="4"/>
      <c r="F14" s="2"/>
      <c r="G14" s="3"/>
      <c r="H14" s="3"/>
      <c r="I14" s="3">
        <v>1</v>
      </c>
      <c r="J14" s="3"/>
      <c r="K14" s="26">
        <f t="shared" si="0"/>
        <v>0</v>
      </c>
      <c r="L14" s="22">
        <f t="shared" si="1"/>
        <v>1</v>
      </c>
      <c r="M14" s="22">
        <f t="shared" si="2"/>
        <v>0</v>
      </c>
      <c r="N14" s="27">
        <f t="shared" si="3"/>
        <v>0</v>
      </c>
      <c r="O14" s="25">
        <f t="shared" si="4"/>
        <v>0</v>
      </c>
      <c r="P14" s="22">
        <f t="shared" si="5"/>
        <v>0</v>
      </c>
      <c r="Q14" s="22">
        <f t="shared" si="6"/>
        <v>1</v>
      </c>
      <c r="R14" s="22">
        <f t="shared" si="7"/>
        <v>0</v>
      </c>
    </row>
    <row r="15" spans="1:18">
      <c r="A15">
        <v>70</v>
      </c>
      <c r="B15" t="s">
        <v>105</v>
      </c>
      <c r="C15" s="2">
        <v>1</v>
      </c>
      <c r="D15" s="3">
        <v>1</v>
      </c>
      <c r="E15" s="4"/>
      <c r="F15" s="2"/>
      <c r="G15" s="3"/>
      <c r="H15" s="3"/>
      <c r="I15" s="3"/>
      <c r="J15" s="3"/>
      <c r="K15" s="26">
        <f t="shared" si="0"/>
        <v>1</v>
      </c>
      <c r="L15" s="22">
        <f t="shared" si="1"/>
        <v>1</v>
      </c>
      <c r="M15" s="22">
        <f t="shared" si="2"/>
        <v>0</v>
      </c>
      <c r="N15" s="27">
        <f t="shared" si="3"/>
        <v>0</v>
      </c>
      <c r="O15" s="25">
        <f t="shared" si="4"/>
        <v>0</v>
      </c>
      <c r="P15" s="22">
        <f t="shared" si="5"/>
        <v>0</v>
      </c>
      <c r="Q15" s="22">
        <f t="shared" si="6"/>
        <v>0</v>
      </c>
      <c r="R15" s="22">
        <f t="shared" si="7"/>
        <v>0</v>
      </c>
    </row>
    <row r="16" spans="1:18">
      <c r="A16">
        <v>84</v>
      </c>
      <c r="B16" t="s">
        <v>100</v>
      </c>
      <c r="C16" s="2">
        <v>1</v>
      </c>
      <c r="D16" s="3"/>
      <c r="E16" s="4"/>
      <c r="F16" s="2"/>
      <c r="G16" s="3"/>
      <c r="H16" s="3"/>
      <c r="I16" s="3"/>
      <c r="J16" s="3"/>
      <c r="K16" s="26">
        <f t="shared" ref="K16:K22" si="8">SUM(C16)</f>
        <v>1</v>
      </c>
      <c r="L16" s="22">
        <f t="shared" ref="L16:L22" si="9">SUM(D16)</f>
        <v>0</v>
      </c>
      <c r="M16" s="22">
        <f t="shared" ref="M16:M22" si="10">SUM(E16)</f>
        <v>0</v>
      </c>
      <c r="N16" s="27">
        <f t="shared" ref="N16:N22" si="11">SUM(F16)</f>
        <v>0</v>
      </c>
      <c r="O16" s="25">
        <f t="shared" ref="O16:O22" si="12">SUM(G16)</f>
        <v>0</v>
      </c>
      <c r="P16" s="22">
        <f t="shared" ref="P16:P22" si="13">SUM(H16)</f>
        <v>0</v>
      </c>
      <c r="Q16" s="22">
        <f t="shared" ref="Q16:Q22" si="14">SUM(I16)</f>
        <v>0</v>
      </c>
      <c r="R16" s="22">
        <f t="shared" ref="R16:R22" si="15">SUM(J16)</f>
        <v>0</v>
      </c>
    </row>
    <row r="17" spans="1:18">
      <c r="A17">
        <v>82</v>
      </c>
      <c r="B17" t="s">
        <v>111</v>
      </c>
      <c r="C17" s="2">
        <v>1</v>
      </c>
      <c r="D17" s="3"/>
      <c r="E17" s="4"/>
      <c r="F17" s="2"/>
      <c r="G17" s="3"/>
      <c r="H17" s="3"/>
      <c r="I17" s="3"/>
      <c r="J17" s="3"/>
      <c r="K17" s="26">
        <f t="shared" si="8"/>
        <v>1</v>
      </c>
      <c r="L17" s="22">
        <f t="shared" si="9"/>
        <v>0</v>
      </c>
      <c r="M17" s="22">
        <f t="shared" si="10"/>
        <v>0</v>
      </c>
      <c r="N17" s="27">
        <f t="shared" si="11"/>
        <v>0</v>
      </c>
      <c r="O17" s="25">
        <f t="shared" si="12"/>
        <v>0</v>
      </c>
      <c r="P17" s="22">
        <f t="shared" si="13"/>
        <v>0</v>
      </c>
      <c r="Q17" s="22">
        <f t="shared" si="14"/>
        <v>0</v>
      </c>
      <c r="R17" s="22">
        <f t="shared" si="15"/>
        <v>0</v>
      </c>
    </row>
    <row r="18" spans="1:18">
      <c r="A18">
        <v>23</v>
      </c>
      <c r="B18" t="s">
        <v>80</v>
      </c>
      <c r="C18" s="2">
        <v>1</v>
      </c>
      <c r="D18" s="3"/>
      <c r="E18" s="4"/>
      <c r="F18" s="2"/>
      <c r="G18" s="3"/>
      <c r="H18" s="3"/>
      <c r="I18" s="3"/>
      <c r="J18" s="3"/>
      <c r="K18" s="26">
        <f t="shared" si="8"/>
        <v>1</v>
      </c>
      <c r="L18" s="22">
        <f t="shared" si="9"/>
        <v>0</v>
      </c>
      <c r="M18" s="22">
        <f t="shared" si="10"/>
        <v>0</v>
      </c>
      <c r="N18" s="27">
        <f t="shared" si="11"/>
        <v>0</v>
      </c>
      <c r="O18" s="25">
        <f t="shared" si="12"/>
        <v>0</v>
      </c>
      <c r="P18" s="22">
        <f t="shared" si="13"/>
        <v>0</v>
      </c>
      <c r="Q18" s="22">
        <f t="shared" si="14"/>
        <v>0</v>
      </c>
      <c r="R18" s="22">
        <f t="shared" si="15"/>
        <v>0</v>
      </c>
    </row>
    <row r="19" spans="1:18">
      <c r="C19" s="2"/>
      <c r="D19" s="3"/>
      <c r="E19" s="4"/>
      <c r="F19" s="2"/>
      <c r="G19" s="3"/>
      <c r="H19" s="3"/>
      <c r="I19" s="3"/>
      <c r="J19" s="3"/>
      <c r="K19" s="26">
        <f t="shared" si="8"/>
        <v>0</v>
      </c>
      <c r="L19" s="22">
        <f t="shared" si="9"/>
        <v>0</v>
      </c>
      <c r="M19" s="22">
        <f t="shared" si="10"/>
        <v>0</v>
      </c>
      <c r="N19" s="27">
        <f t="shared" si="11"/>
        <v>0</v>
      </c>
      <c r="O19" s="25">
        <f t="shared" si="12"/>
        <v>0</v>
      </c>
      <c r="P19" s="22">
        <f t="shared" si="13"/>
        <v>0</v>
      </c>
      <c r="Q19" s="22">
        <f t="shared" si="14"/>
        <v>0</v>
      </c>
      <c r="R19" s="22">
        <f t="shared" si="15"/>
        <v>0</v>
      </c>
    </row>
    <row r="20" spans="1:18">
      <c r="C20" s="2"/>
      <c r="D20" s="3"/>
      <c r="E20" s="4"/>
      <c r="F20" s="2"/>
      <c r="G20" s="3"/>
      <c r="H20" s="3"/>
      <c r="I20" s="3"/>
      <c r="J20" s="3"/>
      <c r="K20" s="26">
        <f t="shared" si="8"/>
        <v>0</v>
      </c>
      <c r="L20" s="22">
        <f t="shared" si="9"/>
        <v>0</v>
      </c>
      <c r="M20" s="22">
        <f t="shared" si="10"/>
        <v>0</v>
      </c>
      <c r="N20" s="27">
        <f t="shared" si="11"/>
        <v>0</v>
      </c>
      <c r="O20" s="25">
        <f t="shared" si="12"/>
        <v>0</v>
      </c>
      <c r="P20" s="22">
        <f t="shared" si="13"/>
        <v>0</v>
      </c>
      <c r="Q20" s="22">
        <f t="shared" si="14"/>
        <v>0</v>
      </c>
      <c r="R20" s="22">
        <f t="shared" si="15"/>
        <v>0</v>
      </c>
    </row>
    <row r="21" spans="1:18">
      <c r="C21" s="2"/>
      <c r="D21" s="3"/>
      <c r="E21" s="4"/>
      <c r="F21" s="2"/>
      <c r="G21" s="3"/>
      <c r="H21" s="3"/>
      <c r="I21" s="3"/>
      <c r="J21" s="3"/>
      <c r="K21" s="26">
        <f t="shared" si="8"/>
        <v>0</v>
      </c>
      <c r="L21" s="22">
        <f t="shared" si="9"/>
        <v>0</v>
      </c>
      <c r="M21" s="22">
        <f t="shared" si="10"/>
        <v>0</v>
      </c>
      <c r="N21" s="27">
        <f t="shared" si="11"/>
        <v>0</v>
      </c>
      <c r="O21" s="25">
        <f t="shared" si="12"/>
        <v>0</v>
      </c>
      <c r="P21" s="22">
        <f t="shared" si="13"/>
        <v>0</v>
      </c>
      <c r="Q21" s="22">
        <f t="shared" si="14"/>
        <v>0</v>
      </c>
      <c r="R21" s="22">
        <f t="shared" si="15"/>
        <v>0</v>
      </c>
    </row>
    <row r="22" spans="1:18">
      <c r="C22" s="2"/>
      <c r="D22" s="3"/>
      <c r="E22" s="4"/>
      <c r="F22" s="2"/>
      <c r="G22" s="3"/>
      <c r="H22" s="3"/>
      <c r="I22" s="3"/>
      <c r="J22" s="3"/>
      <c r="K22" s="26">
        <f t="shared" si="8"/>
        <v>0</v>
      </c>
      <c r="L22" s="22">
        <f t="shared" si="9"/>
        <v>0</v>
      </c>
      <c r="M22" s="22">
        <f t="shared" si="10"/>
        <v>0</v>
      </c>
      <c r="N22" s="27">
        <f t="shared" si="11"/>
        <v>0</v>
      </c>
      <c r="O22" s="25">
        <f t="shared" si="12"/>
        <v>0</v>
      </c>
      <c r="P22" s="22">
        <f t="shared" si="13"/>
        <v>0</v>
      </c>
      <c r="Q22" s="22">
        <f t="shared" si="14"/>
        <v>0</v>
      </c>
      <c r="R22" s="22">
        <f t="shared" si="15"/>
        <v>0</v>
      </c>
    </row>
    <row r="23" spans="1:18">
      <c r="C23" s="2"/>
      <c r="D23" s="3"/>
      <c r="E23" s="4"/>
      <c r="F23" s="2"/>
      <c r="G23" s="3"/>
      <c r="H23" s="3"/>
      <c r="I23" s="3"/>
      <c r="J23" s="3"/>
      <c r="K23" s="26"/>
      <c r="L23" s="22"/>
      <c r="M23" s="22"/>
      <c r="N23" s="27"/>
      <c r="O23" s="25"/>
      <c r="P23" s="22"/>
      <c r="Q23" s="22"/>
      <c r="R23" s="22"/>
    </row>
    <row r="24" spans="1:18">
      <c r="C24" s="2"/>
      <c r="D24" s="3"/>
      <c r="E24" s="4"/>
      <c r="F24" s="2"/>
      <c r="G24" s="3"/>
      <c r="H24" s="3"/>
      <c r="I24" s="3"/>
      <c r="J24" s="3"/>
      <c r="K24" s="26"/>
      <c r="L24" s="22"/>
      <c r="M24" s="22"/>
      <c r="N24" s="27"/>
      <c r="O24" s="25"/>
      <c r="P24" s="22"/>
      <c r="Q24" s="22"/>
      <c r="R24" s="22"/>
    </row>
    <row r="25" spans="1:18">
      <c r="C25" s="2"/>
      <c r="D25" s="3"/>
      <c r="E25" s="4"/>
      <c r="F25" s="2"/>
      <c r="G25" s="3"/>
      <c r="H25" s="3"/>
      <c r="I25" s="3"/>
      <c r="J25" s="3"/>
      <c r="K25" s="26"/>
      <c r="L25" s="22"/>
      <c r="M25" s="22"/>
      <c r="N25" s="27"/>
      <c r="O25" s="25"/>
      <c r="P25" s="22"/>
      <c r="Q25" s="22"/>
      <c r="R25" s="22"/>
    </row>
    <row r="26" spans="1:18">
      <c r="C26" s="2"/>
      <c r="D26" s="3"/>
      <c r="E26" s="4"/>
      <c r="F26" s="2"/>
      <c r="G26" s="3"/>
      <c r="H26" s="3"/>
      <c r="I26" s="3"/>
      <c r="J26" s="3"/>
      <c r="K26" s="26"/>
      <c r="L26" s="22"/>
      <c r="M26" s="22"/>
      <c r="N26" s="27"/>
      <c r="O26" s="25"/>
      <c r="P26" s="22"/>
      <c r="Q26" s="22"/>
      <c r="R26" s="22"/>
    </row>
    <row r="27" spans="1:18">
      <c r="C27" s="2"/>
      <c r="D27" s="3"/>
      <c r="E27" s="4"/>
      <c r="F27" s="2"/>
      <c r="G27" s="3"/>
      <c r="H27" s="3"/>
      <c r="I27" s="3"/>
      <c r="J27" s="3"/>
      <c r="K27" s="26"/>
      <c r="L27" s="22"/>
      <c r="M27" s="22"/>
      <c r="N27" s="27"/>
      <c r="O27" s="25"/>
      <c r="P27" s="22"/>
      <c r="Q27" s="22"/>
      <c r="R27" s="22"/>
    </row>
    <row r="28" spans="1:18">
      <c r="C28" s="2"/>
      <c r="D28" s="3"/>
      <c r="E28" s="4"/>
      <c r="F28" s="2"/>
      <c r="G28" s="3"/>
      <c r="H28" s="3"/>
      <c r="I28" s="3"/>
      <c r="J28" s="3"/>
      <c r="K28" s="26"/>
      <c r="L28" s="22"/>
      <c r="M28" s="22"/>
      <c r="N28" s="27"/>
      <c r="O28" s="25"/>
      <c r="P28" s="22"/>
      <c r="Q28" s="22"/>
      <c r="R28" s="22"/>
    </row>
    <row r="29" spans="1:18">
      <c r="C29" s="2"/>
      <c r="D29" s="3"/>
      <c r="E29" s="4"/>
      <c r="F29" s="2"/>
      <c r="G29" s="3"/>
      <c r="H29" s="3"/>
      <c r="I29" s="3"/>
      <c r="J29" s="3"/>
      <c r="K29" s="26"/>
      <c r="L29" s="22"/>
      <c r="M29" s="22"/>
      <c r="N29" s="27"/>
      <c r="O29" s="25"/>
      <c r="P29" s="22"/>
      <c r="Q29" s="22"/>
      <c r="R29" s="22"/>
    </row>
    <row r="30" spans="1:18">
      <c r="C30" s="2"/>
      <c r="D30" s="3"/>
      <c r="E30" s="4"/>
      <c r="F30" s="2"/>
      <c r="G30" s="3"/>
      <c r="H30" s="3"/>
      <c r="I30" s="3"/>
      <c r="J30" s="3"/>
      <c r="K30" s="26"/>
      <c r="L30" s="22"/>
      <c r="M30" s="22"/>
      <c r="N30" s="27"/>
      <c r="O30" s="25"/>
      <c r="P30" s="22"/>
      <c r="Q30" s="22"/>
      <c r="R30" s="22"/>
    </row>
    <row r="31" spans="1:18" ht="13.5" thickBot="1">
      <c r="A31" t="s">
        <v>64</v>
      </c>
      <c r="C31" s="5">
        <f>SUM(C4:C14)</f>
        <v>13</v>
      </c>
      <c r="D31" s="5">
        <f t="shared" ref="D31:R31" si="16">SUM(D4:D14)</f>
        <v>22</v>
      </c>
      <c r="E31" s="5">
        <f t="shared" si="16"/>
        <v>3</v>
      </c>
      <c r="F31" s="5">
        <f t="shared" si="16"/>
        <v>3</v>
      </c>
      <c r="G31" s="5">
        <f t="shared" si="16"/>
        <v>0</v>
      </c>
      <c r="H31" s="5">
        <f t="shared" si="16"/>
        <v>0</v>
      </c>
      <c r="I31" s="5">
        <f t="shared" si="16"/>
        <v>1</v>
      </c>
      <c r="J31" s="5">
        <f t="shared" si="16"/>
        <v>1</v>
      </c>
      <c r="K31" s="5">
        <f t="shared" si="16"/>
        <v>13</v>
      </c>
      <c r="L31" s="5">
        <f t="shared" si="16"/>
        <v>22</v>
      </c>
      <c r="M31" s="5">
        <f t="shared" si="16"/>
        <v>3</v>
      </c>
      <c r="N31" s="5">
        <f t="shared" si="16"/>
        <v>3</v>
      </c>
      <c r="O31" s="5">
        <f t="shared" si="16"/>
        <v>0</v>
      </c>
      <c r="P31" s="5">
        <f t="shared" si="16"/>
        <v>0</v>
      </c>
      <c r="Q31" s="5">
        <f t="shared" si="16"/>
        <v>1</v>
      </c>
      <c r="R31" s="5">
        <f t="shared" si="16"/>
        <v>1</v>
      </c>
    </row>
  </sheetData>
  <mergeCells count="2">
    <mergeCell ref="A2:A3"/>
    <mergeCell ref="B2:B3"/>
  </mergeCells>
  <phoneticPr fontId="2" type="noConversion"/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W45"/>
  <sheetViews>
    <sheetView topLeftCell="AE17" workbookViewId="0">
      <selection activeCell="AG41" sqref="AG41"/>
    </sheetView>
  </sheetViews>
  <sheetFormatPr baseColWidth="10" defaultRowHeight="12.75"/>
  <cols>
    <col min="1" max="1" width="7.28515625" customWidth="1"/>
    <col min="3" max="21" width="3.7109375" customWidth="1"/>
    <col min="22" max="22" width="7" customWidth="1"/>
    <col min="23" max="23" width="9.28515625" customWidth="1"/>
    <col min="27" max="27" width="9.140625" customWidth="1"/>
    <col min="31" max="31" width="6.42578125" customWidth="1"/>
    <col min="33" max="33" width="15.28515625" customWidth="1"/>
    <col min="34" max="41" width="4.28515625" customWidth="1"/>
    <col min="42" max="42" width="18.42578125" customWidth="1"/>
    <col min="43" max="43" width="12.7109375" customWidth="1"/>
    <col min="45" max="45" width="13.28515625" customWidth="1"/>
    <col min="46" max="46" width="16.42578125" customWidth="1"/>
    <col min="48" max="48" width="13.140625" customWidth="1"/>
    <col min="49" max="49" width="13.85546875" customWidth="1"/>
  </cols>
  <sheetData>
    <row r="1" spans="1:49">
      <c r="A1" s="1" t="s">
        <v>20</v>
      </c>
      <c r="AP1" s="1" t="s">
        <v>28</v>
      </c>
    </row>
    <row r="2" spans="1:49">
      <c r="A2" s="6" t="s">
        <v>0</v>
      </c>
      <c r="B2" t="s">
        <v>16</v>
      </c>
      <c r="D2" t="s">
        <v>76</v>
      </c>
      <c r="I2" t="s">
        <v>21</v>
      </c>
      <c r="N2" t="s">
        <v>77</v>
      </c>
      <c r="V2" t="s">
        <v>64</v>
      </c>
      <c r="W2" t="s">
        <v>22</v>
      </c>
      <c r="Y2" t="s">
        <v>23</v>
      </c>
      <c r="Z2" t="s">
        <v>24</v>
      </c>
      <c r="AA2" t="s">
        <v>25</v>
      </c>
      <c r="AB2" t="s">
        <v>26</v>
      </c>
      <c r="AC2" t="s">
        <v>27</v>
      </c>
      <c r="AE2" t="s">
        <v>0</v>
      </c>
      <c r="AF2" t="s">
        <v>29</v>
      </c>
      <c r="AG2" t="s">
        <v>81</v>
      </c>
      <c r="AH2" s="43" t="s">
        <v>82</v>
      </c>
      <c r="AI2" s="43"/>
      <c r="AJ2" s="43"/>
      <c r="AK2" s="43"/>
      <c r="AL2" s="43"/>
      <c r="AM2" s="43"/>
      <c r="AN2" s="43"/>
      <c r="AO2" s="43"/>
      <c r="AP2" s="43"/>
      <c r="AQ2" t="s">
        <v>30</v>
      </c>
      <c r="AR2" t="s">
        <v>21</v>
      </c>
      <c r="AS2" t="s">
        <v>31</v>
      </c>
      <c r="AU2" t="s">
        <v>23</v>
      </c>
      <c r="AV2" t="s">
        <v>32</v>
      </c>
      <c r="AW2" t="s">
        <v>33</v>
      </c>
    </row>
    <row r="3" spans="1:49">
      <c r="A3">
        <v>44</v>
      </c>
      <c r="B3" t="s">
        <v>71</v>
      </c>
      <c r="C3">
        <v>17</v>
      </c>
      <c r="D3">
        <v>3</v>
      </c>
      <c r="E3">
        <v>4</v>
      </c>
      <c r="F3">
        <v>2</v>
      </c>
      <c r="G3">
        <v>4</v>
      </c>
      <c r="H3">
        <v>1</v>
      </c>
      <c r="V3">
        <f>SUM(C3:U3)</f>
        <v>31</v>
      </c>
      <c r="AE3">
        <v>7</v>
      </c>
      <c r="AF3" t="s">
        <v>79</v>
      </c>
      <c r="AG3">
        <v>25</v>
      </c>
      <c r="AH3" s="44"/>
      <c r="AI3" s="44"/>
      <c r="AJ3" s="44"/>
      <c r="AK3" s="44"/>
      <c r="AL3" s="44"/>
      <c r="AM3" s="44"/>
      <c r="AN3" s="44"/>
      <c r="AO3" s="44"/>
      <c r="AP3" s="44"/>
      <c r="AQ3" s="34"/>
      <c r="AR3">
        <f>SUM(AP22:AP24)</f>
        <v>221</v>
      </c>
      <c r="AS3" s="30">
        <f>AR3/6</f>
        <v>36.833333333333336</v>
      </c>
      <c r="AV3">
        <v>1</v>
      </c>
      <c r="AW3">
        <v>3</v>
      </c>
    </row>
    <row r="4" spans="1:49">
      <c r="A4">
        <v>3</v>
      </c>
      <c r="B4" t="s">
        <v>78</v>
      </c>
      <c r="C4">
        <v>6</v>
      </c>
      <c r="D4">
        <v>5</v>
      </c>
      <c r="E4">
        <v>-3</v>
      </c>
      <c r="F4">
        <v>35</v>
      </c>
      <c r="G4">
        <v>-2</v>
      </c>
      <c r="H4">
        <v>14</v>
      </c>
      <c r="I4">
        <v>11</v>
      </c>
      <c r="J4">
        <v>-6</v>
      </c>
      <c r="K4">
        <v>2</v>
      </c>
      <c r="L4">
        <v>12</v>
      </c>
      <c r="M4">
        <v>6</v>
      </c>
      <c r="N4">
        <v>2</v>
      </c>
      <c r="O4">
        <v>17</v>
      </c>
      <c r="P4">
        <v>-2</v>
      </c>
      <c r="Q4">
        <v>10</v>
      </c>
      <c r="R4">
        <v>3</v>
      </c>
      <c r="S4">
        <v>2</v>
      </c>
      <c r="T4">
        <v>-3</v>
      </c>
      <c r="V4">
        <f>SUM(C4:U4)</f>
        <v>109</v>
      </c>
      <c r="W4" s="30"/>
      <c r="AA4">
        <v>2</v>
      </c>
      <c r="AC4">
        <v>0</v>
      </c>
      <c r="AE4">
        <v>23</v>
      </c>
      <c r="AF4" t="s">
        <v>80</v>
      </c>
      <c r="AH4" s="44"/>
      <c r="AI4" s="44"/>
      <c r="AJ4" s="44"/>
      <c r="AK4" s="44"/>
      <c r="AL4" s="44"/>
      <c r="AM4" s="44"/>
      <c r="AN4" s="44"/>
      <c r="AO4" s="44"/>
      <c r="AP4" s="44"/>
      <c r="AR4">
        <f>SUM(AP25:AP26)</f>
        <v>67</v>
      </c>
      <c r="AS4" s="30">
        <f>AR4/3</f>
        <v>22.333333333333332</v>
      </c>
      <c r="AU4">
        <v>11</v>
      </c>
      <c r="AW4">
        <v>0</v>
      </c>
    </row>
    <row r="5" spans="1:49">
      <c r="A5">
        <v>7</v>
      </c>
      <c r="B5" t="s">
        <v>79</v>
      </c>
      <c r="C5">
        <v>11</v>
      </c>
      <c r="V5">
        <f>SUM(C5:U5)</f>
        <v>11</v>
      </c>
      <c r="AC5">
        <v>0</v>
      </c>
    </row>
    <row r="6" spans="1:49">
      <c r="A6">
        <v>38</v>
      </c>
      <c r="B6" t="s">
        <v>113</v>
      </c>
      <c r="C6">
        <v>3</v>
      </c>
      <c r="D6">
        <v>3</v>
      </c>
      <c r="V6">
        <f>SUM(C6:U6)</f>
        <v>6</v>
      </c>
      <c r="AC6">
        <v>0</v>
      </c>
    </row>
    <row r="7" spans="1:49">
      <c r="AC7">
        <v>0</v>
      </c>
    </row>
    <row r="19" spans="1:48" ht="15">
      <c r="X19" s="8" t="s">
        <v>51</v>
      </c>
    </row>
    <row r="20" spans="1:48">
      <c r="A20" t="s">
        <v>0</v>
      </c>
      <c r="B20" t="s">
        <v>16</v>
      </c>
      <c r="W20" t="s">
        <v>52</v>
      </c>
      <c r="X20" t="s">
        <v>53</v>
      </c>
      <c r="Y20" t="s">
        <v>54</v>
      </c>
      <c r="Z20" t="s">
        <v>55</v>
      </c>
      <c r="AA20" t="s">
        <v>38</v>
      </c>
      <c r="AB20" t="s">
        <v>56</v>
      </c>
      <c r="AC20" t="s">
        <v>39</v>
      </c>
      <c r="AD20" t="s">
        <v>57</v>
      </c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16" t="s">
        <v>34</v>
      </c>
      <c r="AQ20" s="16"/>
      <c r="AR20" s="31"/>
      <c r="AS20" s="31"/>
      <c r="AT20" s="31"/>
      <c r="AU20" s="31"/>
      <c r="AV20" s="31"/>
    </row>
    <row r="21" spans="1:48">
      <c r="V21" t="s">
        <v>97</v>
      </c>
      <c r="W21" t="s">
        <v>85</v>
      </c>
      <c r="X21">
        <v>2</v>
      </c>
      <c r="Y21">
        <v>15</v>
      </c>
      <c r="Z21">
        <f>Y21/X21</f>
        <v>7.5</v>
      </c>
      <c r="AA21">
        <v>12</v>
      </c>
      <c r="AE21" t="s">
        <v>0</v>
      </c>
      <c r="AF21" s="31" t="s">
        <v>16</v>
      </c>
      <c r="AG21" s="31" t="s">
        <v>35</v>
      </c>
      <c r="AH21" s="31" t="s">
        <v>84</v>
      </c>
      <c r="AI21" s="31"/>
      <c r="AJ21" s="31"/>
      <c r="AK21" s="31"/>
      <c r="AL21" s="31"/>
      <c r="AM21" s="31"/>
      <c r="AN21" s="31"/>
      <c r="AO21" s="31"/>
      <c r="AP21" s="31" t="s">
        <v>64</v>
      </c>
      <c r="AQ21" s="31" t="s">
        <v>36</v>
      </c>
      <c r="AR21" s="31" t="s">
        <v>37</v>
      </c>
      <c r="AS21" s="31" t="s">
        <v>38</v>
      </c>
      <c r="AT21" s="31" t="s">
        <v>39</v>
      </c>
      <c r="AU21" s="31" t="s">
        <v>40</v>
      </c>
      <c r="AV21" s="31" t="s">
        <v>41</v>
      </c>
    </row>
    <row r="22" spans="1:48">
      <c r="V22" t="s">
        <v>97</v>
      </c>
      <c r="W22" t="s">
        <v>109</v>
      </c>
      <c r="X22">
        <v>1</v>
      </c>
      <c r="Y22">
        <v>6</v>
      </c>
      <c r="AA22">
        <v>6</v>
      </c>
      <c r="AE22">
        <v>82</v>
      </c>
      <c r="AF22" t="s">
        <v>98</v>
      </c>
      <c r="AG22" s="22">
        <v>2</v>
      </c>
      <c r="AH22" s="22">
        <v>4</v>
      </c>
      <c r="AI22" s="22">
        <v>9</v>
      </c>
      <c r="AJ22" s="22">
        <v>55</v>
      </c>
      <c r="AK22" s="32">
        <v>3</v>
      </c>
      <c r="AL22" s="32">
        <v>-1</v>
      </c>
      <c r="AM22" s="32">
        <v>40</v>
      </c>
      <c r="AN22" s="32">
        <v>23</v>
      </c>
      <c r="AO22" s="32"/>
      <c r="AP22" s="22">
        <f>SUM(AH22:AM22)</f>
        <v>110</v>
      </c>
      <c r="AQ22" s="22">
        <f>MEDIAN(AG22:AM22)</f>
        <v>4</v>
      </c>
      <c r="AR22" s="22"/>
      <c r="AS22" s="22">
        <v>55</v>
      </c>
      <c r="AT22" s="22">
        <v>1</v>
      </c>
      <c r="AU22" s="22"/>
      <c r="AV22" s="22">
        <v>6</v>
      </c>
    </row>
    <row r="23" spans="1:48">
      <c r="V23" t="s">
        <v>99</v>
      </c>
      <c r="W23" t="s">
        <v>85</v>
      </c>
      <c r="X23">
        <v>1</v>
      </c>
      <c r="Y23">
        <v>14</v>
      </c>
      <c r="AE23">
        <v>18</v>
      </c>
      <c r="AF23" t="s">
        <v>99</v>
      </c>
      <c r="AG23" s="22">
        <v>2</v>
      </c>
      <c r="AH23" s="22">
        <v>16</v>
      </c>
      <c r="AI23" s="22">
        <v>10</v>
      </c>
      <c r="AJ23" s="22">
        <v>16</v>
      </c>
      <c r="AK23" s="32">
        <v>14</v>
      </c>
      <c r="AL23" s="32">
        <v>45</v>
      </c>
      <c r="AM23" s="32">
        <v>10</v>
      </c>
      <c r="AN23" s="32"/>
      <c r="AO23" s="32"/>
      <c r="AP23" s="22">
        <f>SUM(AH23:AM23)</f>
        <v>111</v>
      </c>
      <c r="AQ23" s="22">
        <f t="shared" ref="AQ23:AQ27" si="0">MEDIAN(AG23:AM23)</f>
        <v>14</v>
      </c>
      <c r="AR23" s="22"/>
      <c r="AS23" s="22"/>
      <c r="AT23" s="22">
        <v>2</v>
      </c>
      <c r="AU23" s="22"/>
      <c r="AV23" s="22">
        <v>12</v>
      </c>
    </row>
    <row r="24" spans="1:48">
      <c r="AE24">
        <v>13</v>
      </c>
      <c r="AF24" t="s">
        <v>83</v>
      </c>
      <c r="AG24" s="22"/>
      <c r="AH24" s="22"/>
      <c r="AI24" s="22"/>
      <c r="AJ24" s="22"/>
      <c r="AK24" s="32"/>
      <c r="AL24" s="32"/>
      <c r="AM24" s="32"/>
      <c r="AN24" s="32"/>
      <c r="AO24" s="32"/>
      <c r="AP24" s="22">
        <f>SUM(AH24:AM24)</f>
        <v>0</v>
      </c>
      <c r="AQ24" s="22" t="e">
        <f t="shared" si="0"/>
        <v>#NUM!</v>
      </c>
      <c r="AR24" s="22"/>
      <c r="AS24" s="22"/>
      <c r="AT24" s="22"/>
      <c r="AU24" s="22"/>
      <c r="AV24" s="22">
        <v>0</v>
      </c>
    </row>
    <row r="25" spans="1:48">
      <c r="AE25">
        <v>84</v>
      </c>
      <c r="AF25" t="s">
        <v>100</v>
      </c>
      <c r="AG25" s="22"/>
      <c r="AH25" s="22"/>
      <c r="AI25" s="22"/>
      <c r="AJ25" s="22"/>
      <c r="AK25" s="32"/>
      <c r="AL25" s="32"/>
      <c r="AM25" s="32"/>
      <c r="AN25" s="32"/>
      <c r="AO25" s="32"/>
      <c r="AP25" s="22">
        <f>SUM(AH25:AM25)</f>
        <v>0</v>
      </c>
      <c r="AQ25" s="22" t="e">
        <f t="shared" si="0"/>
        <v>#NUM!</v>
      </c>
      <c r="AR25" s="22"/>
      <c r="AS25" s="22"/>
      <c r="AT25" s="22"/>
      <c r="AU25" s="22"/>
      <c r="AV25" s="22">
        <v>0</v>
      </c>
    </row>
    <row r="26" spans="1:48">
      <c r="AE26">
        <v>3</v>
      </c>
      <c r="AF26" s="22" t="s">
        <v>78</v>
      </c>
      <c r="AG26" s="22">
        <v>2</v>
      </c>
      <c r="AH26" s="22">
        <v>32</v>
      </c>
      <c r="AI26" s="22">
        <v>18</v>
      </c>
      <c r="AJ26" s="22">
        <v>17</v>
      </c>
      <c r="AK26" s="32"/>
      <c r="AL26" s="32"/>
      <c r="AM26" s="32"/>
      <c r="AN26" s="32"/>
      <c r="AO26" s="32"/>
      <c r="AP26" s="22">
        <f>SUM(AH26:AM26)</f>
        <v>67</v>
      </c>
      <c r="AQ26" s="22">
        <f t="shared" si="0"/>
        <v>17.5</v>
      </c>
      <c r="AR26" s="22"/>
      <c r="AS26" s="22"/>
      <c r="AT26" s="22"/>
      <c r="AU26" s="22"/>
      <c r="AV26" s="22">
        <v>0</v>
      </c>
    </row>
    <row r="27" spans="1:48"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 t="e">
        <f t="shared" si="0"/>
        <v>#NUM!</v>
      </c>
      <c r="AR27" s="22"/>
      <c r="AS27" s="22"/>
      <c r="AT27" s="22"/>
      <c r="AU27" s="22"/>
      <c r="AV27" s="22"/>
    </row>
    <row r="28" spans="1:48"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>
        <f>SUM(AP22:AP26)</f>
        <v>288</v>
      </c>
      <c r="AQ28" s="22"/>
      <c r="AR28" s="22"/>
      <c r="AS28" s="22"/>
      <c r="AT28" s="22"/>
      <c r="AU28" s="22"/>
      <c r="AV28" s="22"/>
    </row>
    <row r="29" spans="1:48"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</row>
    <row r="30" spans="1:48"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</row>
    <row r="31" spans="1:48"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</row>
    <row r="32" spans="1:48" ht="13.5" thickBot="1"/>
    <row r="33" spans="1:49" ht="15.75">
      <c r="X33" s="9" t="s">
        <v>66</v>
      </c>
      <c r="AF33" s="14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5" t="s">
        <v>42</v>
      </c>
      <c r="AR33" s="12"/>
      <c r="AS33" s="12"/>
      <c r="AT33" s="12"/>
      <c r="AU33" s="12"/>
      <c r="AV33" s="13"/>
    </row>
    <row r="34" spans="1:49">
      <c r="A34" t="s">
        <v>0</v>
      </c>
      <c r="B34" t="s">
        <v>16</v>
      </c>
      <c r="W34" t="s">
        <v>58</v>
      </c>
      <c r="X34" t="s">
        <v>59</v>
      </c>
      <c r="Y34" t="s">
        <v>54</v>
      </c>
      <c r="Z34" t="s">
        <v>60</v>
      </c>
      <c r="AA34" t="s">
        <v>61</v>
      </c>
      <c r="AB34" t="s">
        <v>62</v>
      </c>
      <c r="AC34" t="s">
        <v>63</v>
      </c>
      <c r="AD34" t="s">
        <v>65</v>
      </c>
      <c r="AE34" t="s">
        <v>64</v>
      </c>
      <c r="AF34" s="17" t="s">
        <v>29</v>
      </c>
      <c r="AG34" s="18" t="s">
        <v>43</v>
      </c>
      <c r="AH34" s="18"/>
      <c r="AI34" s="18"/>
      <c r="AJ34" s="18"/>
      <c r="AK34" s="18"/>
      <c r="AL34" s="18"/>
      <c r="AM34" s="18"/>
      <c r="AN34" s="18"/>
      <c r="AO34" s="18"/>
      <c r="AP34" s="18" t="s">
        <v>44</v>
      </c>
      <c r="AQ34" s="18" t="s">
        <v>45</v>
      </c>
      <c r="AR34" s="18" t="s">
        <v>46</v>
      </c>
      <c r="AS34" s="18" t="s">
        <v>47</v>
      </c>
      <c r="AT34" s="18" t="s">
        <v>48</v>
      </c>
      <c r="AU34" s="18" t="s">
        <v>49</v>
      </c>
      <c r="AV34" s="19" t="s">
        <v>50</v>
      </c>
      <c r="AW34" s="7"/>
    </row>
    <row r="35" spans="1:49">
      <c r="V35">
        <v>1</v>
      </c>
      <c r="W35" t="s">
        <v>102</v>
      </c>
      <c r="X35">
        <v>4</v>
      </c>
      <c r="Y35">
        <v>36</v>
      </c>
      <c r="Z35">
        <f>Y35/X35</f>
        <v>9</v>
      </c>
      <c r="AD35">
        <v>3</v>
      </c>
      <c r="AE35">
        <v>3</v>
      </c>
      <c r="AF35" s="35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>
        <v>0</v>
      </c>
      <c r="AR35" s="36"/>
      <c r="AS35" s="36"/>
      <c r="AT35" s="36">
        <v>0</v>
      </c>
      <c r="AU35" s="36">
        <v>0</v>
      </c>
      <c r="AV35" s="37">
        <v>0</v>
      </c>
    </row>
    <row r="36" spans="1:49">
      <c r="V36">
        <v>1</v>
      </c>
      <c r="W36" t="s">
        <v>103</v>
      </c>
      <c r="X36">
        <v>5</v>
      </c>
      <c r="Y36">
        <v>245</v>
      </c>
      <c r="Z36">
        <f>Y36/X36</f>
        <v>49</v>
      </c>
      <c r="AA36" t="s">
        <v>107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7"/>
    </row>
    <row r="37" spans="1:49">
      <c r="V37">
        <v>82</v>
      </c>
      <c r="W37" t="s">
        <v>103</v>
      </c>
      <c r="X37">
        <v>2</v>
      </c>
      <c r="Y37">
        <v>100</v>
      </c>
      <c r="Z37">
        <f>Y37/X37</f>
        <v>50</v>
      </c>
      <c r="AB37">
        <v>1</v>
      </c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7"/>
    </row>
    <row r="38" spans="1:49"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7"/>
    </row>
    <row r="39" spans="1:49"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7"/>
    </row>
    <row r="40" spans="1:49"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7"/>
    </row>
    <row r="41" spans="1:49">
      <c r="W41" t="s">
        <v>104</v>
      </c>
      <c r="X41" t="s">
        <v>59</v>
      </c>
      <c r="Y41" t="s">
        <v>54</v>
      </c>
      <c r="Z41" t="s">
        <v>60</v>
      </c>
      <c r="AA41" t="s">
        <v>61</v>
      </c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7"/>
    </row>
    <row r="42" spans="1:49" ht="13.5" thickBot="1">
      <c r="V42">
        <v>82</v>
      </c>
      <c r="X42">
        <v>2</v>
      </c>
      <c r="Y42">
        <v>58</v>
      </c>
      <c r="Z42">
        <f>Y42/X42</f>
        <v>29</v>
      </c>
      <c r="AF42" s="22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>
        <v>5</v>
      </c>
      <c r="AR42" s="28">
        <f>SUM(AP42:AQ42)</f>
        <v>5</v>
      </c>
      <c r="AS42" s="28"/>
      <c r="AT42" s="28"/>
      <c r="AU42" s="28"/>
      <c r="AV42" s="29"/>
    </row>
    <row r="45" spans="1:49">
      <c r="AQ45" s="1" t="s">
        <v>96</v>
      </c>
      <c r="AR45" s="1">
        <f>SUM(AR35:AR42)</f>
        <v>5</v>
      </c>
    </row>
  </sheetData>
  <mergeCells count="3">
    <mergeCell ref="AH2:AP2"/>
    <mergeCell ref="AH3:AP3"/>
    <mergeCell ref="AH4:AP4"/>
  </mergeCells>
  <phoneticPr fontId="2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selection activeCell="A3" sqref="A3:A18"/>
    </sheetView>
  </sheetViews>
  <sheetFormatPr baseColWidth="10" defaultRowHeight="12.75"/>
  <sheetData>
    <row r="1" spans="1:18">
      <c r="A1" s="39" t="s">
        <v>0</v>
      </c>
      <c r="B1" s="41" t="s">
        <v>16</v>
      </c>
      <c r="C1" s="11" t="s">
        <v>17</v>
      </c>
      <c r="D1" s="12"/>
      <c r="E1" s="13"/>
      <c r="F1" s="14"/>
      <c r="G1" s="15" t="s">
        <v>18</v>
      </c>
      <c r="H1" s="12"/>
      <c r="I1" s="12"/>
      <c r="J1" s="12"/>
      <c r="K1" s="11" t="s">
        <v>19</v>
      </c>
      <c r="L1" s="15"/>
      <c r="M1" s="12"/>
      <c r="N1" s="13"/>
      <c r="O1" s="23"/>
      <c r="P1" s="20" t="s">
        <v>9</v>
      </c>
      <c r="Q1" s="20" t="s">
        <v>15</v>
      </c>
      <c r="R1" s="20"/>
    </row>
    <row r="2" spans="1:18">
      <c r="A2" s="40"/>
      <c r="B2" s="42"/>
      <c r="C2" s="17" t="s">
        <v>1</v>
      </c>
      <c r="D2" s="18" t="s">
        <v>2</v>
      </c>
      <c r="E2" s="19" t="s">
        <v>3</v>
      </c>
      <c r="F2" s="17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7" t="s">
        <v>10</v>
      </c>
      <c r="L2" s="18" t="s">
        <v>11</v>
      </c>
      <c r="M2" s="18" t="s">
        <v>12</v>
      </c>
      <c r="N2" s="19" t="s">
        <v>13</v>
      </c>
      <c r="O2" s="24" t="s">
        <v>14</v>
      </c>
      <c r="P2" s="21" t="s">
        <v>6</v>
      </c>
      <c r="Q2" s="21" t="s">
        <v>7</v>
      </c>
      <c r="R2" s="21" t="s">
        <v>8</v>
      </c>
    </row>
    <row r="3" spans="1:18">
      <c r="A3">
        <v>1</v>
      </c>
      <c r="C3" s="2">
        <v>2</v>
      </c>
      <c r="D3" s="10"/>
      <c r="E3" s="4"/>
      <c r="F3" s="2"/>
      <c r="G3" s="3"/>
      <c r="H3" s="3"/>
      <c r="I3" s="3">
        <v>1</v>
      </c>
      <c r="J3" s="3"/>
      <c r="K3" s="26">
        <f t="shared" ref="K3:R14" si="0">SUM(C3)</f>
        <v>2</v>
      </c>
      <c r="L3" s="22">
        <f t="shared" si="0"/>
        <v>0</v>
      </c>
      <c r="M3" s="22">
        <f t="shared" si="0"/>
        <v>0</v>
      </c>
      <c r="N3" s="27">
        <f t="shared" si="0"/>
        <v>0</v>
      </c>
      <c r="O3" s="25">
        <f t="shared" si="0"/>
        <v>0</v>
      </c>
      <c r="P3" s="22">
        <f t="shared" si="0"/>
        <v>0</v>
      </c>
      <c r="Q3" s="22">
        <f t="shared" si="0"/>
        <v>1</v>
      </c>
      <c r="R3" s="22">
        <f t="shared" si="0"/>
        <v>0</v>
      </c>
    </row>
    <row r="4" spans="1:18">
      <c r="A4">
        <v>7</v>
      </c>
      <c r="C4" s="2">
        <v>5</v>
      </c>
      <c r="D4" s="10">
        <v>1</v>
      </c>
      <c r="E4" s="4">
        <v>1</v>
      </c>
      <c r="F4" s="2"/>
      <c r="G4" s="3"/>
      <c r="H4" s="3"/>
      <c r="I4" s="3"/>
      <c r="J4" s="3"/>
      <c r="K4" s="26">
        <f t="shared" si="0"/>
        <v>5</v>
      </c>
      <c r="L4" s="22">
        <f t="shared" si="0"/>
        <v>1</v>
      </c>
      <c r="M4" s="22">
        <f t="shared" si="0"/>
        <v>1</v>
      </c>
      <c r="N4" s="27">
        <f t="shared" si="0"/>
        <v>0</v>
      </c>
      <c r="O4" s="25">
        <f t="shared" si="0"/>
        <v>0</v>
      </c>
      <c r="P4" s="22">
        <f t="shared" si="0"/>
        <v>0</v>
      </c>
      <c r="Q4" s="22">
        <f t="shared" si="0"/>
        <v>0</v>
      </c>
      <c r="R4" s="22">
        <f t="shared" si="0"/>
        <v>0</v>
      </c>
    </row>
    <row r="5" spans="1:18">
      <c r="A5" t="s">
        <v>101</v>
      </c>
      <c r="C5" s="2"/>
      <c r="D5" s="3"/>
      <c r="E5" s="4"/>
      <c r="F5" s="2"/>
      <c r="G5" s="3"/>
      <c r="H5" s="3"/>
      <c r="I5" s="3"/>
      <c r="J5" s="3"/>
      <c r="K5" s="26">
        <f t="shared" si="0"/>
        <v>0</v>
      </c>
      <c r="L5" s="22">
        <f t="shared" si="0"/>
        <v>0</v>
      </c>
      <c r="M5" s="22">
        <f t="shared" si="0"/>
        <v>0</v>
      </c>
      <c r="N5" s="27">
        <f t="shared" si="0"/>
        <v>0</v>
      </c>
      <c r="O5" s="25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</row>
    <row r="6" spans="1:18">
      <c r="A6">
        <v>46</v>
      </c>
      <c r="C6" s="2"/>
      <c r="D6" s="10">
        <v>1</v>
      </c>
      <c r="E6" s="4"/>
      <c r="F6" s="2"/>
      <c r="G6" s="3"/>
      <c r="H6" s="3"/>
      <c r="I6" s="3"/>
      <c r="J6" s="3"/>
      <c r="K6" s="26">
        <f t="shared" si="0"/>
        <v>0</v>
      </c>
      <c r="L6" s="22">
        <f t="shared" si="0"/>
        <v>1</v>
      </c>
      <c r="M6" s="22">
        <f t="shared" si="0"/>
        <v>0</v>
      </c>
      <c r="N6" s="27">
        <f t="shared" si="0"/>
        <v>0</v>
      </c>
      <c r="O6" s="25">
        <f t="shared" si="0"/>
        <v>0</v>
      </c>
      <c r="P6" s="22">
        <f t="shared" si="0"/>
        <v>0</v>
      </c>
      <c r="Q6" s="22">
        <f t="shared" si="0"/>
        <v>0</v>
      </c>
      <c r="R6" s="22">
        <f t="shared" si="0"/>
        <v>0</v>
      </c>
    </row>
    <row r="7" spans="1:18">
      <c r="A7">
        <v>25</v>
      </c>
      <c r="C7" s="2">
        <v>1</v>
      </c>
      <c r="D7" s="3">
        <v>1</v>
      </c>
      <c r="E7" s="4"/>
      <c r="F7" s="2"/>
      <c r="G7" s="3"/>
      <c r="H7" s="10"/>
      <c r="I7" s="3"/>
      <c r="J7" s="3"/>
      <c r="K7" s="26">
        <f t="shared" si="0"/>
        <v>1</v>
      </c>
      <c r="L7" s="22">
        <f t="shared" si="0"/>
        <v>1</v>
      </c>
      <c r="M7" s="22">
        <f t="shared" si="0"/>
        <v>0</v>
      </c>
      <c r="N7" s="27">
        <f t="shared" si="0"/>
        <v>0</v>
      </c>
      <c r="O7" s="25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</row>
    <row r="8" spans="1:18">
      <c r="A8">
        <v>4</v>
      </c>
      <c r="C8" s="2">
        <v>1</v>
      </c>
      <c r="D8" s="10"/>
      <c r="E8" s="4"/>
      <c r="F8" s="2"/>
      <c r="G8" s="3"/>
      <c r="H8" s="3"/>
      <c r="I8" s="3"/>
      <c r="J8" s="3"/>
      <c r="K8" s="26">
        <f t="shared" si="0"/>
        <v>1</v>
      </c>
      <c r="L8" s="22">
        <f t="shared" si="0"/>
        <v>0</v>
      </c>
      <c r="M8" s="22">
        <f t="shared" si="0"/>
        <v>0</v>
      </c>
      <c r="N8" s="27">
        <f t="shared" si="0"/>
        <v>0</v>
      </c>
      <c r="O8" s="25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</row>
    <row r="9" spans="1:18">
      <c r="A9">
        <v>6</v>
      </c>
      <c r="C9" s="2">
        <v>3</v>
      </c>
      <c r="D9" s="3"/>
      <c r="E9" s="4"/>
      <c r="F9" s="2"/>
      <c r="G9" s="3"/>
      <c r="H9" s="3"/>
      <c r="I9" s="3"/>
      <c r="J9" s="3"/>
      <c r="K9" s="26">
        <f t="shared" si="0"/>
        <v>3</v>
      </c>
      <c r="L9" s="22">
        <f t="shared" si="0"/>
        <v>0</v>
      </c>
      <c r="M9" s="22">
        <f t="shared" si="0"/>
        <v>0</v>
      </c>
      <c r="N9" s="27">
        <f t="shared" si="0"/>
        <v>0</v>
      </c>
      <c r="O9" s="25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</row>
    <row r="10" spans="1:18">
      <c r="A10">
        <v>9</v>
      </c>
      <c r="C10" s="2">
        <v>3</v>
      </c>
      <c r="D10" s="10">
        <v>2</v>
      </c>
      <c r="E10" s="4"/>
      <c r="F10" s="2"/>
      <c r="G10" s="3"/>
      <c r="H10" s="3"/>
      <c r="I10" s="3"/>
      <c r="J10" s="3"/>
      <c r="K10" s="26">
        <f t="shared" si="0"/>
        <v>3</v>
      </c>
      <c r="L10" s="22">
        <f t="shared" si="0"/>
        <v>2</v>
      </c>
      <c r="M10" s="22">
        <f t="shared" si="0"/>
        <v>0</v>
      </c>
      <c r="N10" s="27">
        <f t="shared" si="0"/>
        <v>0</v>
      </c>
      <c r="O10" s="25">
        <f t="shared" si="0"/>
        <v>0</v>
      </c>
      <c r="P10" s="22">
        <f t="shared" si="0"/>
        <v>0</v>
      </c>
      <c r="Q10" s="22">
        <f t="shared" si="0"/>
        <v>0</v>
      </c>
      <c r="R10" s="22">
        <f t="shared" si="0"/>
        <v>0</v>
      </c>
    </row>
    <row r="11" spans="1:18">
      <c r="A11">
        <v>42</v>
      </c>
      <c r="C11" s="2">
        <v>2</v>
      </c>
      <c r="D11" s="10">
        <v>1</v>
      </c>
      <c r="E11" s="4"/>
      <c r="F11" s="2"/>
      <c r="G11" s="3"/>
      <c r="H11" s="3"/>
      <c r="I11" s="3"/>
      <c r="J11" s="3"/>
      <c r="K11" s="26">
        <f t="shared" si="0"/>
        <v>2</v>
      </c>
      <c r="L11" s="22">
        <f t="shared" si="0"/>
        <v>1</v>
      </c>
      <c r="M11" s="22">
        <f t="shared" si="0"/>
        <v>0</v>
      </c>
      <c r="N11" s="27">
        <f t="shared" si="0"/>
        <v>0</v>
      </c>
      <c r="O11" s="25">
        <f t="shared" si="0"/>
        <v>0</v>
      </c>
      <c r="P11" s="22">
        <f t="shared" si="0"/>
        <v>0</v>
      </c>
      <c r="Q11" s="22">
        <f t="shared" si="0"/>
        <v>0</v>
      </c>
      <c r="R11" s="22">
        <f t="shared" si="0"/>
        <v>0</v>
      </c>
    </row>
    <row r="12" spans="1:18">
      <c r="A12">
        <v>48</v>
      </c>
      <c r="C12" s="2">
        <v>3</v>
      </c>
      <c r="D12" s="10"/>
      <c r="E12" s="4"/>
      <c r="F12" s="2"/>
      <c r="G12" s="3"/>
      <c r="H12" s="3"/>
      <c r="I12" s="3"/>
      <c r="J12" s="3"/>
      <c r="K12" s="26">
        <f t="shared" si="0"/>
        <v>3</v>
      </c>
      <c r="L12" s="22">
        <f t="shared" si="0"/>
        <v>0</v>
      </c>
      <c r="M12" s="22">
        <f t="shared" si="0"/>
        <v>0</v>
      </c>
      <c r="N12" s="27">
        <f t="shared" si="0"/>
        <v>0</v>
      </c>
      <c r="O12" s="25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</row>
    <row r="13" spans="1:18">
      <c r="A13">
        <v>20</v>
      </c>
      <c r="C13" s="2">
        <v>2</v>
      </c>
      <c r="D13" s="10">
        <v>1</v>
      </c>
      <c r="E13" s="4"/>
      <c r="F13" s="2"/>
      <c r="G13" s="3"/>
      <c r="H13" s="3"/>
      <c r="I13" s="3"/>
      <c r="J13" s="3"/>
      <c r="K13" s="26">
        <f t="shared" si="0"/>
        <v>2</v>
      </c>
      <c r="L13" s="22">
        <f t="shared" si="0"/>
        <v>1</v>
      </c>
      <c r="M13" s="22">
        <f t="shared" si="0"/>
        <v>0</v>
      </c>
      <c r="N13" s="27">
        <f t="shared" si="0"/>
        <v>0</v>
      </c>
      <c r="O13" s="25">
        <f t="shared" si="0"/>
        <v>0</v>
      </c>
      <c r="P13" s="22">
        <f t="shared" si="0"/>
        <v>0</v>
      </c>
      <c r="Q13" s="22">
        <f t="shared" si="0"/>
        <v>0</v>
      </c>
      <c r="R13" s="22">
        <f t="shared" si="0"/>
        <v>0</v>
      </c>
    </row>
    <row r="14" spans="1:18">
      <c r="A14">
        <v>44</v>
      </c>
      <c r="C14" s="2">
        <v>1</v>
      </c>
      <c r="D14" s="10">
        <v>1</v>
      </c>
      <c r="E14" s="4"/>
      <c r="F14" s="2"/>
      <c r="G14" s="3"/>
      <c r="H14" s="3"/>
      <c r="I14" s="3"/>
      <c r="J14" s="3"/>
      <c r="K14" s="26">
        <f t="shared" si="0"/>
        <v>1</v>
      </c>
      <c r="L14" s="22">
        <f t="shared" si="0"/>
        <v>1</v>
      </c>
      <c r="M14" s="22">
        <f t="shared" si="0"/>
        <v>0</v>
      </c>
      <c r="N14" s="27">
        <f t="shared" si="0"/>
        <v>0</v>
      </c>
      <c r="O14" s="25">
        <f t="shared" si="0"/>
        <v>0</v>
      </c>
      <c r="P14" s="22">
        <f t="shared" si="0"/>
        <v>0</v>
      </c>
      <c r="Q14" s="22">
        <f t="shared" si="0"/>
        <v>0</v>
      </c>
      <c r="R14" s="22">
        <f t="shared" si="0"/>
        <v>0</v>
      </c>
    </row>
    <row r="15" spans="1:18">
      <c r="A15">
        <v>27</v>
      </c>
      <c r="C15" s="2">
        <v>1</v>
      </c>
      <c r="D15" s="3"/>
      <c r="E15" s="4"/>
      <c r="F15" s="2"/>
      <c r="G15" s="3"/>
      <c r="H15" s="3"/>
      <c r="I15" s="3"/>
      <c r="J15" s="3"/>
      <c r="K15" s="26">
        <f t="shared" ref="K15:K18" si="1">SUM(C15)</f>
        <v>1</v>
      </c>
      <c r="L15" s="22">
        <f t="shared" ref="L15:L18" si="2">SUM(D15)</f>
        <v>0</v>
      </c>
      <c r="M15" s="22">
        <f t="shared" ref="M15:M18" si="3">SUM(E15)</f>
        <v>0</v>
      </c>
      <c r="N15" s="27">
        <f t="shared" ref="N15:N18" si="4">SUM(F15)</f>
        <v>0</v>
      </c>
      <c r="O15" s="25">
        <f t="shared" ref="O15:O18" si="5">SUM(G15)</f>
        <v>0</v>
      </c>
      <c r="P15" s="22">
        <f t="shared" ref="P15:P18" si="6">SUM(H15)</f>
        <v>0</v>
      </c>
      <c r="Q15" s="22">
        <f t="shared" ref="Q15:Q18" si="7">SUM(I15)</f>
        <v>0</v>
      </c>
      <c r="R15" s="22">
        <f t="shared" ref="R15:R18" si="8">SUM(J15)</f>
        <v>0</v>
      </c>
    </row>
    <row r="16" spans="1:18">
      <c r="A16">
        <v>70</v>
      </c>
      <c r="C16" s="2">
        <v>2</v>
      </c>
      <c r="D16" s="10">
        <v>2</v>
      </c>
      <c r="E16" s="4"/>
      <c r="F16" s="2"/>
      <c r="G16" s="3"/>
      <c r="H16" s="3"/>
      <c r="I16" s="3"/>
      <c r="J16" s="3"/>
      <c r="K16" s="26">
        <f t="shared" si="1"/>
        <v>2</v>
      </c>
      <c r="L16" s="22">
        <f t="shared" si="2"/>
        <v>2</v>
      </c>
      <c r="M16" s="22">
        <f t="shared" si="3"/>
        <v>0</v>
      </c>
      <c r="N16" s="27">
        <f t="shared" si="4"/>
        <v>0</v>
      </c>
      <c r="O16" s="25">
        <f t="shared" si="5"/>
        <v>0</v>
      </c>
      <c r="P16" s="22">
        <f t="shared" si="6"/>
        <v>0</v>
      </c>
      <c r="Q16" s="22">
        <f t="shared" si="7"/>
        <v>0</v>
      </c>
      <c r="R16" s="22">
        <f t="shared" si="8"/>
        <v>0</v>
      </c>
    </row>
    <row r="17" spans="1:18">
      <c r="A17">
        <v>8</v>
      </c>
      <c r="C17" s="45">
        <v>1</v>
      </c>
      <c r="K17" s="26">
        <f t="shared" si="1"/>
        <v>1</v>
      </c>
      <c r="L17" s="22">
        <f t="shared" si="2"/>
        <v>0</v>
      </c>
      <c r="M17" s="22">
        <f t="shared" si="3"/>
        <v>0</v>
      </c>
      <c r="N17" s="27">
        <f t="shared" si="4"/>
        <v>0</v>
      </c>
      <c r="O17" s="25">
        <f t="shared" si="5"/>
        <v>0</v>
      </c>
      <c r="P17" s="22">
        <f t="shared" si="6"/>
        <v>0</v>
      </c>
      <c r="Q17" s="22">
        <f t="shared" si="7"/>
        <v>0</v>
      </c>
      <c r="R17" s="22">
        <f t="shared" si="8"/>
        <v>0</v>
      </c>
    </row>
    <row r="18" spans="1:18">
      <c r="A18">
        <v>22</v>
      </c>
      <c r="C18" s="45">
        <v>1</v>
      </c>
      <c r="D18">
        <v>1</v>
      </c>
      <c r="K18" s="26">
        <f t="shared" si="1"/>
        <v>1</v>
      </c>
      <c r="L18" s="22">
        <f t="shared" si="2"/>
        <v>1</v>
      </c>
      <c r="M18" s="22">
        <f t="shared" si="3"/>
        <v>0</v>
      </c>
      <c r="N18" s="27">
        <f t="shared" si="4"/>
        <v>0</v>
      </c>
      <c r="O18" s="25">
        <f t="shared" si="5"/>
        <v>0</v>
      </c>
      <c r="P18" s="22">
        <f t="shared" si="6"/>
        <v>0</v>
      </c>
      <c r="Q18" s="22">
        <f t="shared" si="7"/>
        <v>0</v>
      </c>
      <c r="R18" s="22">
        <f t="shared" si="8"/>
        <v>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46"/>
  <sheetViews>
    <sheetView topLeftCell="A18" workbookViewId="0">
      <selection activeCell="AK42" sqref="AK42"/>
    </sheetView>
  </sheetViews>
  <sheetFormatPr baseColWidth="10" defaultRowHeight="12.75"/>
  <sheetData>
    <row r="1" spans="1:47">
      <c r="A1" s="1" t="s">
        <v>20</v>
      </c>
      <c r="AN1" s="1" t="s">
        <v>28</v>
      </c>
    </row>
    <row r="2" spans="1:47">
      <c r="A2" s="6" t="s">
        <v>0</v>
      </c>
      <c r="B2" t="s">
        <v>16</v>
      </c>
      <c r="D2" t="s">
        <v>76</v>
      </c>
      <c r="I2" t="s">
        <v>21</v>
      </c>
      <c r="N2" t="s">
        <v>77</v>
      </c>
      <c r="V2" t="s">
        <v>64</v>
      </c>
      <c r="W2" t="s">
        <v>22</v>
      </c>
      <c r="Y2" t="s">
        <v>23</v>
      </c>
      <c r="Z2" t="s">
        <v>108</v>
      </c>
      <c r="AA2" t="s">
        <v>25</v>
      </c>
      <c r="AB2" t="s">
        <v>26</v>
      </c>
      <c r="AC2" t="s">
        <v>27</v>
      </c>
      <c r="AE2" t="s">
        <v>0</v>
      </c>
      <c r="AF2" t="s">
        <v>29</v>
      </c>
      <c r="AG2" t="s">
        <v>81</v>
      </c>
      <c r="AH2" s="43" t="s">
        <v>82</v>
      </c>
      <c r="AI2" s="43"/>
      <c r="AJ2" s="43"/>
      <c r="AK2" s="43"/>
      <c r="AL2" s="43"/>
      <c r="AM2" s="43"/>
      <c r="AN2" s="43"/>
      <c r="AO2" t="s">
        <v>30</v>
      </c>
      <c r="AP2" t="s">
        <v>21</v>
      </c>
      <c r="AQ2" t="s">
        <v>31</v>
      </c>
      <c r="AS2" t="s">
        <v>23</v>
      </c>
      <c r="AT2" t="s">
        <v>32</v>
      </c>
      <c r="AU2" t="s">
        <v>33</v>
      </c>
    </row>
    <row r="3" spans="1:47">
      <c r="A3">
        <v>1</v>
      </c>
      <c r="C3">
        <v>6</v>
      </c>
      <c r="D3">
        <v>8</v>
      </c>
      <c r="E3">
        <v>16</v>
      </c>
      <c r="F3">
        <v>5</v>
      </c>
      <c r="G3">
        <v>4</v>
      </c>
      <c r="H3">
        <v>5</v>
      </c>
      <c r="I3">
        <v>-7</v>
      </c>
      <c r="J3">
        <v>3</v>
      </c>
      <c r="K3">
        <v>6</v>
      </c>
      <c r="L3">
        <v>0</v>
      </c>
      <c r="N3">
        <f>SUM(C3:L3)</f>
        <v>46</v>
      </c>
      <c r="AA3">
        <v>1</v>
      </c>
      <c r="AE3">
        <v>15</v>
      </c>
      <c r="AG3">
        <v>25</v>
      </c>
      <c r="AH3" s="44"/>
      <c r="AI3" s="44"/>
      <c r="AJ3" s="44"/>
      <c r="AK3" s="44"/>
      <c r="AL3" s="44"/>
      <c r="AM3" s="44"/>
      <c r="AN3" s="44"/>
      <c r="AO3" s="34"/>
      <c r="AP3">
        <f>SUM(AN22:AN24)</f>
        <v>92</v>
      </c>
      <c r="AQ3" s="30">
        <f>AP3/6</f>
        <v>15.333333333333334</v>
      </c>
      <c r="AT3">
        <v>1</v>
      </c>
      <c r="AU3">
        <v>0</v>
      </c>
    </row>
    <row r="4" spans="1:47">
      <c r="A4">
        <v>15</v>
      </c>
      <c r="C4">
        <v>-3</v>
      </c>
      <c r="D4">
        <v>-1</v>
      </c>
      <c r="E4">
        <v>4</v>
      </c>
      <c r="F4">
        <v>7</v>
      </c>
      <c r="G4">
        <v>5</v>
      </c>
      <c r="H4">
        <v>1</v>
      </c>
      <c r="N4">
        <f t="shared" ref="N4:N5" si="0">SUM(C4:L4)</f>
        <v>13</v>
      </c>
      <c r="W4" s="30"/>
      <c r="Z4">
        <v>1</v>
      </c>
      <c r="AA4">
        <v>2</v>
      </c>
      <c r="AC4">
        <v>0</v>
      </c>
      <c r="AH4" s="44"/>
      <c r="AI4" s="44"/>
      <c r="AJ4" s="44"/>
      <c r="AK4" s="44"/>
      <c r="AL4" s="44"/>
      <c r="AM4" s="44"/>
      <c r="AN4" s="44"/>
      <c r="AP4">
        <f>SUM(AN25:AN26)</f>
        <v>0</v>
      </c>
      <c r="AQ4" s="30">
        <f>AP4/3</f>
        <v>0</v>
      </c>
      <c r="AU4">
        <v>0</v>
      </c>
    </row>
    <row r="5" spans="1:47">
      <c r="A5">
        <v>8</v>
      </c>
      <c r="C5">
        <v>5</v>
      </c>
      <c r="N5">
        <f t="shared" si="0"/>
        <v>5</v>
      </c>
      <c r="AC5">
        <v>0</v>
      </c>
    </row>
    <row r="6" spans="1:47">
      <c r="AC6">
        <v>0</v>
      </c>
    </row>
    <row r="7" spans="1:47">
      <c r="AC7">
        <v>0</v>
      </c>
    </row>
    <row r="19" spans="1:46" ht="15">
      <c r="X19" s="8" t="s">
        <v>51</v>
      </c>
    </row>
    <row r="20" spans="1:46">
      <c r="A20" t="s">
        <v>0</v>
      </c>
      <c r="B20" t="s">
        <v>16</v>
      </c>
      <c r="W20" t="s">
        <v>52</v>
      </c>
      <c r="X20" t="s">
        <v>53</v>
      </c>
      <c r="Y20" t="s">
        <v>54</v>
      </c>
      <c r="Z20" t="s">
        <v>55</v>
      </c>
      <c r="AA20" t="s">
        <v>38</v>
      </c>
      <c r="AB20" t="s">
        <v>56</v>
      </c>
      <c r="AC20" t="s">
        <v>39</v>
      </c>
      <c r="AD20" t="s">
        <v>57</v>
      </c>
      <c r="AF20" s="31"/>
      <c r="AG20" s="31"/>
      <c r="AH20" s="31"/>
      <c r="AI20" s="31"/>
      <c r="AJ20" s="31"/>
      <c r="AK20" s="31"/>
      <c r="AL20" s="31"/>
      <c r="AM20" s="31"/>
      <c r="AN20" s="16" t="s">
        <v>34</v>
      </c>
      <c r="AO20" s="16"/>
      <c r="AP20" s="31"/>
      <c r="AQ20" s="31"/>
      <c r="AR20" s="31"/>
      <c r="AS20" s="31"/>
      <c r="AT20" s="31"/>
    </row>
    <row r="21" spans="1:46">
      <c r="V21">
        <v>84</v>
      </c>
      <c r="W21" t="s">
        <v>85</v>
      </c>
      <c r="X21">
        <v>3</v>
      </c>
      <c r="Y21">
        <v>30</v>
      </c>
      <c r="AA21">
        <v>20</v>
      </c>
      <c r="AE21" t="s">
        <v>0</v>
      </c>
      <c r="AF21" s="31" t="s">
        <v>16</v>
      </c>
      <c r="AG21" s="31" t="s">
        <v>35</v>
      </c>
      <c r="AH21" s="31" t="s">
        <v>84</v>
      </c>
      <c r="AI21" s="31"/>
      <c r="AJ21" s="31"/>
      <c r="AK21" s="31"/>
      <c r="AL21" s="31"/>
      <c r="AM21" s="31"/>
      <c r="AN21" s="31" t="s">
        <v>64</v>
      </c>
      <c r="AO21" s="31" t="s">
        <v>36</v>
      </c>
      <c r="AP21" s="31" t="s">
        <v>37</v>
      </c>
      <c r="AQ21" s="31" t="s">
        <v>38</v>
      </c>
      <c r="AR21" s="31" t="s">
        <v>39</v>
      </c>
      <c r="AS21" s="31" t="s">
        <v>40</v>
      </c>
      <c r="AT21" s="31" t="s">
        <v>41</v>
      </c>
    </row>
    <row r="22" spans="1:46">
      <c r="V22">
        <v>81</v>
      </c>
      <c r="W22" t="s">
        <v>85</v>
      </c>
      <c r="X22">
        <v>1</v>
      </c>
      <c r="Y22">
        <v>70</v>
      </c>
      <c r="AA22">
        <v>70</v>
      </c>
      <c r="AE22">
        <v>1</v>
      </c>
      <c r="AF22" s="22"/>
      <c r="AG22" s="22">
        <v>3</v>
      </c>
      <c r="AH22" s="22">
        <v>21</v>
      </c>
      <c r="AI22" s="22"/>
      <c r="AJ22" s="22"/>
      <c r="AK22" s="32"/>
      <c r="AL22" s="32"/>
      <c r="AM22" s="32"/>
      <c r="AN22" s="22">
        <f>SUM(AH22:AM22)</f>
        <v>21</v>
      </c>
      <c r="AO22" s="22">
        <f>AH22/1</f>
        <v>21</v>
      </c>
      <c r="AP22" s="22"/>
      <c r="AQ22" s="22"/>
      <c r="AR22" s="22"/>
      <c r="AS22" s="22"/>
      <c r="AT22" s="22">
        <v>0</v>
      </c>
    </row>
    <row r="23" spans="1:46">
      <c r="V23">
        <v>7</v>
      </c>
      <c r="W23" t="s">
        <v>85</v>
      </c>
      <c r="X23">
        <v>1</v>
      </c>
      <c r="Y23">
        <v>2</v>
      </c>
      <c r="AE23">
        <v>84</v>
      </c>
      <c r="AF23" s="22"/>
      <c r="AG23" s="22">
        <v>4</v>
      </c>
      <c r="AH23" s="22">
        <v>71</v>
      </c>
      <c r="AI23" s="22"/>
      <c r="AJ23" s="22"/>
      <c r="AK23" s="32"/>
      <c r="AL23" s="32"/>
      <c r="AM23" s="32"/>
      <c r="AN23" s="22">
        <f>SUM(AH23:AM23)</f>
        <v>71</v>
      </c>
      <c r="AO23" s="33">
        <f>AN23/3</f>
        <v>23.666666666666668</v>
      </c>
      <c r="AP23" s="22"/>
      <c r="AQ23" s="22"/>
      <c r="AR23" s="22"/>
      <c r="AS23" s="22"/>
      <c r="AT23" s="22">
        <v>0</v>
      </c>
    </row>
    <row r="24" spans="1:46">
      <c r="V24">
        <v>1</v>
      </c>
      <c r="W24" t="s">
        <v>85</v>
      </c>
      <c r="X24">
        <v>1</v>
      </c>
      <c r="Y24">
        <v>12</v>
      </c>
      <c r="AF24" s="22"/>
      <c r="AG24" s="22"/>
      <c r="AH24" s="22"/>
      <c r="AI24" s="22"/>
      <c r="AJ24" s="22"/>
      <c r="AK24" s="32"/>
      <c r="AL24" s="32"/>
      <c r="AM24" s="32"/>
      <c r="AN24" s="22">
        <f>SUM(AH24:AM24)</f>
        <v>0</v>
      </c>
      <c r="AO24" s="22">
        <f>AN24/1</f>
        <v>0</v>
      </c>
      <c r="AP24" s="22"/>
      <c r="AQ24" s="22"/>
      <c r="AR24" s="22"/>
      <c r="AS24" s="22"/>
      <c r="AT24" s="22">
        <v>0</v>
      </c>
    </row>
    <row r="25" spans="1:46">
      <c r="AF25" s="22"/>
      <c r="AG25" s="22"/>
      <c r="AH25" s="22"/>
      <c r="AI25" s="22"/>
      <c r="AJ25" s="22"/>
      <c r="AK25" s="32"/>
      <c r="AL25" s="32"/>
      <c r="AM25" s="32"/>
      <c r="AN25" s="22">
        <f>SUM(AH25:AM25)</f>
        <v>0</v>
      </c>
      <c r="AO25" s="22">
        <f>AN25/2</f>
        <v>0</v>
      </c>
      <c r="AP25" s="22"/>
      <c r="AQ25" s="22"/>
      <c r="AR25" s="22"/>
      <c r="AS25" s="22"/>
      <c r="AT25" s="22">
        <v>0</v>
      </c>
    </row>
    <row r="26" spans="1:46">
      <c r="AF26" s="22"/>
      <c r="AG26" s="22"/>
      <c r="AH26" s="22"/>
      <c r="AI26" s="22"/>
      <c r="AJ26" s="22"/>
      <c r="AK26" s="32"/>
      <c r="AL26" s="32"/>
      <c r="AM26" s="32"/>
      <c r="AN26" s="22">
        <f>SUM(AH26:AM26)</f>
        <v>0</v>
      </c>
      <c r="AO26" s="22">
        <f>AN26/1</f>
        <v>0</v>
      </c>
      <c r="AP26" s="22"/>
      <c r="AQ26" s="22"/>
      <c r="AR26" s="22"/>
      <c r="AS26" s="22"/>
      <c r="AT26" s="22">
        <v>0</v>
      </c>
    </row>
    <row r="27" spans="1:46"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</row>
    <row r="28" spans="1:46"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</row>
    <row r="29" spans="1:46"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6"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spans="1:46"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</row>
    <row r="32" spans="1:46" ht="13.5" thickBot="1"/>
    <row r="33" spans="1:47" ht="15.75">
      <c r="X33" s="9" t="s">
        <v>66</v>
      </c>
      <c r="AF33" s="14"/>
      <c r="AG33" s="12"/>
      <c r="AH33" s="12"/>
      <c r="AI33" s="12"/>
      <c r="AJ33" s="12"/>
      <c r="AK33" s="12"/>
      <c r="AL33" s="12"/>
      <c r="AM33" s="12"/>
      <c r="AN33" s="12"/>
      <c r="AO33" s="15" t="s">
        <v>42</v>
      </c>
      <c r="AP33" s="12"/>
      <c r="AQ33" s="12"/>
      <c r="AR33" s="12"/>
      <c r="AS33" s="12"/>
      <c r="AT33" s="13"/>
    </row>
    <row r="34" spans="1:47">
      <c r="A34" t="s">
        <v>0</v>
      </c>
      <c r="B34" t="s">
        <v>16</v>
      </c>
      <c r="W34" t="s">
        <v>58</v>
      </c>
      <c r="X34" t="s">
        <v>59</v>
      </c>
      <c r="Y34" t="s">
        <v>54</v>
      </c>
      <c r="Z34" t="s">
        <v>60</v>
      </c>
      <c r="AA34" t="s">
        <v>61</v>
      </c>
      <c r="AB34" t="s">
        <v>62</v>
      </c>
      <c r="AC34" t="s">
        <v>63</v>
      </c>
      <c r="AD34" t="s">
        <v>65</v>
      </c>
      <c r="AE34" t="s">
        <v>64</v>
      </c>
      <c r="AF34" s="17" t="s">
        <v>29</v>
      </c>
      <c r="AG34" s="18" t="s">
        <v>43</v>
      </c>
      <c r="AH34" s="18"/>
      <c r="AI34" s="18"/>
      <c r="AJ34" s="18"/>
      <c r="AK34" s="18"/>
      <c r="AL34" s="18"/>
      <c r="AM34" s="18"/>
      <c r="AN34" s="18" t="s">
        <v>44</v>
      </c>
      <c r="AO34" s="18" t="s">
        <v>45</v>
      </c>
      <c r="AP34" s="18" t="s">
        <v>46</v>
      </c>
      <c r="AQ34" s="18" t="s">
        <v>47</v>
      </c>
      <c r="AR34" s="18" t="s">
        <v>48</v>
      </c>
      <c r="AS34" s="18" t="s">
        <v>49</v>
      </c>
      <c r="AT34" s="19" t="s">
        <v>50</v>
      </c>
      <c r="AU34" s="7"/>
    </row>
    <row r="35" spans="1:47">
      <c r="V35">
        <v>1</v>
      </c>
      <c r="W35" t="s">
        <v>86</v>
      </c>
      <c r="X35">
        <v>4</v>
      </c>
      <c r="Y35">
        <v>140</v>
      </c>
      <c r="Z35">
        <f>Y35/X35</f>
        <v>35</v>
      </c>
      <c r="AA35">
        <v>40</v>
      </c>
      <c r="AB35">
        <v>1</v>
      </c>
      <c r="AC35">
        <v>1</v>
      </c>
      <c r="AD35">
        <v>0</v>
      </c>
      <c r="AE35">
        <v>0</v>
      </c>
      <c r="AF35" s="35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7"/>
    </row>
    <row r="36" spans="1:47">
      <c r="V36" t="s">
        <v>112</v>
      </c>
      <c r="W36" t="s">
        <v>86</v>
      </c>
      <c r="X36">
        <v>3</v>
      </c>
      <c r="Y36">
        <v>98</v>
      </c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7"/>
    </row>
    <row r="37" spans="1:47"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7"/>
    </row>
    <row r="38" spans="1:47"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7"/>
    </row>
    <row r="39" spans="1:47">
      <c r="AD39">
        <v>0</v>
      </c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7"/>
    </row>
    <row r="40" spans="1:47">
      <c r="AD40">
        <v>1</v>
      </c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7"/>
    </row>
    <row r="41" spans="1:47"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7"/>
    </row>
    <row r="42" spans="1:47" ht="13.5" thickBot="1">
      <c r="AF42" s="22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9"/>
    </row>
    <row r="44" spans="1:47">
      <c r="W44" t="s">
        <v>104</v>
      </c>
      <c r="X44" t="s">
        <v>59</v>
      </c>
      <c r="Y44" t="s">
        <v>54</v>
      </c>
      <c r="Z44" t="s">
        <v>60</v>
      </c>
      <c r="AA44" t="s">
        <v>61</v>
      </c>
    </row>
    <row r="45" spans="1:47">
      <c r="V45">
        <v>1</v>
      </c>
      <c r="X45">
        <v>2</v>
      </c>
      <c r="Y45">
        <v>42</v>
      </c>
      <c r="Z45">
        <f>Y45/X45</f>
        <v>21</v>
      </c>
      <c r="AO45" s="1"/>
      <c r="AP45" s="1"/>
    </row>
    <row r="46" spans="1:47">
      <c r="V46">
        <v>81</v>
      </c>
      <c r="X46">
        <v>1</v>
      </c>
      <c r="Y46">
        <v>35</v>
      </c>
      <c r="Z46">
        <f>Y46/X46</f>
        <v>35</v>
      </c>
    </row>
  </sheetData>
  <mergeCells count="3">
    <mergeCell ref="AH2:AN2"/>
    <mergeCell ref="AH3:AN3"/>
    <mergeCell ref="AH4:A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Summary Stats Temp VS fire</vt:lpstr>
      <vt:lpstr>FIREBATS defensive stats</vt:lpstr>
      <vt:lpstr>fIREBATS Offenc Stats</vt:lpstr>
      <vt:lpstr>d templiers</vt:lpstr>
      <vt:lpstr>O templeir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Canario</cp:lastModifiedBy>
  <dcterms:created xsi:type="dcterms:W3CDTF">2010-03-06T11:53:00Z</dcterms:created>
  <dcterms:modified xsi:type="dcterms:W3CDTF">2010-05-04T01:04:17Z</dcterms:modified>
</cp:coreProperties>
</file>